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C.PERCEEL3 (G3) Ondersteuning van de strategie/"/>
    </mc:Choice>
  </mc:AlternateContent>
  <xr:revisionPtr revIDLastSave="2158" documentId="11_920981AD2A88CBB2B0FBFA11D637C4C9C6519E02" xr6:coauthVersionLast="47" xr6:coauthVersionMax="47" xr10:uidLastSave="{BF14375A-166E-42F7-AF49-1F583AEA8EB8}"/>
  <bookViews>
    <workbookView xWindow="-108" yWindow="-108" windowWidth="23256" windowHeight="12456" firstSheet="2" activeTab="2"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 name="Criterium 2.B. Vragenlijst Q3" sheetId="15" r:id="rId10"/>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B3" i="15"/>
  <c r="G38" i="1"/>
  <c r="G37" i="1"/>
  <c r="G35" i="1"/>
  <c r="G34" i="1"/>
  <c r="G32" i="1"/>
  <c r="G31" i="1"/>
  <c r="G29" i="1"/>
  <c r="G28" i="1"/>
  <c r="G26" i="1"/>
  <c r="G25" i="1"/>
  <c r="G23" i="1"/>
  <c r="G22" i="1"/>
  <c r="G20" i="1"/>
  <c r="G19" i="1"/>
  <c r="G17" i="1"/>
  <c r="G16" i="1"/>
  <c r="D21" i="6"/>
  <c r="D20" i="6"/>
  <c r="AU18" i="6"/>
  <c r="AI18" i="6"/>
  <c r="AU24" i="6"/>
  <c r="AI24" i="6"/>
  <c r="L34" i="2"/>
  <c r="L31" i="2"/>
  <c r="L28" i="2"/>
  <c r="L25" i="2"/>
  <c r="L22" i="2"/>
  <c r="L19" i="2"/>
  <c r="L16" i="2"/>
  <c r="L13" i="2"/>
  <c r="E39" i="1"/>
  <c r="E41" i="1"/>
  <c r="E40" i="1"/>
  <c r="E38" i="1"/>
  <c r="E37" i="1"/>
  <c r="E36" i="1"/>
  <c r="E35" i="1"/>
  <c r="E34" i="1"/>
  <c r="E33" i="1"/>
  <c r="E32" i="1"/>
  <c r="E31" i="1"/>
  <c r="E30" i="1"/>
  <c r="E29" i="1"/>
  <c r="E28" i="1"/>
  <c r="E27" i="1"/>
  <c r="E26" i="1"/>
  <c r="E25" i="1"/>
  <c r="E24" i="1"/>
  <c r="E23" i="1"/>
  <c r="E22" i="1"/>
  <c r="E21" i="1"/>
  <c r="E20" i="1"/>
  <c r="E19" i="1"/>
  <c r="E18" i="1"/>
  <c r="E17" i="1"/>
  <c r="E16" i="1"/>
  <c r="E15" i="1"/>
  <c r="D31" i="2"/>
  <c r="D32" i="2"/>
  <c r="D33" i="2"/>
  <c r="D34" i="2"/>
  <c r="D35" i="2"/>
  <c r="D36" i="2"/>
  <c r="D37" i="2"/>
  <c r="G37" i="2" s="1"/>
  <c r="I37" i="2" s="1"/>
  <c r="D38" i="2"/>
  <c r="G38" i="2" s="1"/>
  <c r="I38" i="2" s="1"/>
  <c r="D39" i="2"/>
  <c r="G39" i="2" s="1"/>
  <c r="I39" i="2" s="1"/>
  <c r="A3" i="15"/>
  <c r="A3" i="14"/>
  <c r="C5" i="1"/>
  <c r="C5" i="2" s="1"/>
  <c r="C5" i="3" s="1"/>
  <c r="C5" i="6" s="1"/>
  <c r="C5" i="4" s="1"/>
  <c r="G40" i="1" l="1"/>
  <c r="G41" i="1"/>
  <c r="K37" i="2"/>
  <c r="L37" i="2" s="1"/>
  <c r="L41" i="2" s="1"/>
  <c r="C5" i="14"/>
  <c r="C5" i="15"/>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G31" i="2"/>
  <c r="I31" i="2" s="1"/>
  <c r="G32" i="2"/>
  <c r="I32" i="2" s="1"/>
  <c r="G33" i="2"/>
  <c r="I33" i="2" s="1"/>
  <c r="G34" i="2"/>
  <c r="I34" i="2" s="1"/>
  <c r="G35" i="2"/>
  <c r="I35" i="2" s="1"/>
  <c r="G36" i="2"/>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K41" i="2" s="1"/>
  <c r="K34" i="2"/>
  <c r="K22" i="2"/>
  <c r="K31" i="2"/>
  <c r="K25" i="2"/>
  <c r="K16" i="2"/>
  <c r="K28" i="2"/>
  <c r="K19" i="2"/>
</calcChain>
</file>

<file path=xl/sharedStrings.xml><?xml version="1.0" encoding="utf-8"?>
<sst xmlns="http://schemas.openxmlformats.org/spreadsheetml/2006/main" count="368" uniqueCount="175">
  <si>
    <t>Junior</t>
  </si>
  <si>
    <t>nov</t>
  </si>
  <si>
    <t>/</t>
  </si>
  <si>
    <t>oct</t>
  </si>
  <si>
    <t>mars</t>
  </si>
  <si>
    <t>mai</t>
  </si>
  <si>
    <t>juin</t>
  </si>
  <si>
    <t>août</t>
  </si>
  <si>
    <t>janv</t>
  </si>
  <si>
    <t>avr</t>
  </si>
  <si>
    <t>juil</t>
  </si>
  <si>
    <t>sept</t>
  </si>
  <si>
    <t>déc</t>
  </si>
  <si>
    <t>%</t>
  </si>
  <si>
    <t>Use case</t>
  </si>
  <si>
    <t xml:space="preserve">Business Process Analyst </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</si>
  <si>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</si>
  <si>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</si>
  <si>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</si>
  <si>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</si>
  <si>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</si>
  <si>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</si>
  <si>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</si>
  <si>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</si>
  <si>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</si>
  <si>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</si>
  <si>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</si>
  <si>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</si>
  <si>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</si>
  <si>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</si>
  <si>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</si>
  <si>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</si>
  <si>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</si>
  <si>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</si>
  <si>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</si>
  <si>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</si>
  <si>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</si>
  <si>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</si>
  <si>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</si>
  <si>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</si>
  <si>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</si>
  <si>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ondersteuning van de strategie in alle activiteitsdomeinen van de AO, de BAO's en hun klanten.</t>
  </si>
  <si>
    <t>Het perceel heeft tot doel om:</t>
  </si>
  <si>
    <r>
      <t>·</t>
    </r>
    <r>
      <rPr>
        <sz val="7"/>
        <color theme="1"/>
        <rFont val="Times New Roman"/>
        <family val="1"/>
      </rPr>
      <t xml:space="preserve">       </t>
    </r>
    <r>
      <rPr>
        <sz val="11"/>
        <color theme="1"/>
        <rFont val="Calibri"/>
        <family val="2"/>
        <scheme val="minor"/>
      </rPr>
      <t>Methodologische ondersteuning te verstrekken in de verschillende strategische vakgebieden;</t>
    </r>
  </si>
  <si>
    <r>
      <t>·</t>
    </r>
    <r>
      <rPr>
        <sz val="7"/>
        <color theme="1"/>
        <rFont val="Times New Roman"/>
        <family val="1"/>
      </rPr>
      <t xml:space="preserve">       </t>
    </r>
    <r>
      <rPr>
        <sz val="11"/>
        <color theme="1"/>
        <rFont val="Calibri"/>
        <family val="2"/>
        <scheme val="minor"/>
      </rPr>
      <t>Bijstand te verlenen bij de concrete uitvoering van de strategie-elementen.</t>
    </r>
  </si>
  <si>
    <t>PERCEEL 3:</t>
  </si>
  <si>
    <t>G3-Ondersteuning van de strategie</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</si>
  <si>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</si>
  <si>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</si>
  <si>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</si>
  <si>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</si>
  <si>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</si>
  <si>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</si>
  <si>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</si>
  <si>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</si>
  <si>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</si>
  <si>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Regional Data Architect</t>
  </si>
  <si>
    <t xml:space="preserve"> Werk maken van de implementatie van een datacentrische architectuur binnen al onze besturen.
De exploitatie, de interoperabiliteit, de standaardisering en de kwaliteit van de beschikbare gegevens ten behoeve van de burgers en de bedrijven alsook de overgang implementeren en de administraties stimuleren om gegevens met elkaar, de burgers en de bedrijven te delen en uit te wisselen.
Deelnemen aan de  ontwikkeling van de gewestelijke strategie voor gegevensbeheer en, meer in het algemeen, van de ICT-strategie van het Gewest, teneinde de transversaliteit, de bundeling en het delen van gegevens te bevorderen
In samenwerking met het gewestelijk architectuurcomité architectuurbeginselen ontwikkelen die de doelsystemen zullen richten op een datacentrische architectuur en op het hergebruik van beschikbare building blocks en deze beginselen voorstellen.
Samenwerken met de interne teams die verantwoordelijk zijn voor de ontwikkeling van producten en diensten die het verzamelen, integreren, opslaan, verwerken, openen en delen van gegevens moeten vergemakkelijken en het gebruik ervan moeten stimuleren en implementeren van een gewestelijk gegevensbeheer in samenwerking met de administraties. 
Samenwerken met specialisten op het gebied van beveiliging en gegevensbescherming om aanbevelingen op het gebied van architectuurbeginselen te integreren en te bevorderen.
Erop toezien dat de vastgestelde beginselen en normen door de klanten en partners van het CIBG worden nageleefd
De Brusselse administraties adviseren en ondersteunen bij veranderingen, met name in het kader van structurele digitale transformatieplannen. </t>
  </si>
  <si>
    <t>·        Ervaring in gegevensarchitectuur, bij voorkeur in een complexe omgeving met veel stakeholders.
·        Goede kennis van de praktijken en "frameworks" van data governance (DMBOK, ...).
·        Goede kennis van andere gebieden van bedrijfsarchitectuur (bv. Togaf) en ervaring met modellering (Archimate of andere).
·        Kennis van de volgende gebieden is een pluspunt: datalake, uitwisselingsplatformen, IoT, Data Analytics of AI.
·        Goede kennis van de GDPR-regelgeving.
- Kennis van de BIZZDESIGN-tool is een pluspunt.
- Relationele vaardigheden (executive-niveau) en het vermogen tot onderhandelen, overtuigen en mobiliseren van belanghebbende partijen
- Schrijfvaardigheid (bestuurlijke documenten)
- Analytische en strategische diagnostische vaardigheden</t>
  </si>
  <si>
    <t>Enterprise Architect</t>
  </si>
  <si>
    <t>Ontwerp:
• Definieert de technische architectuur van het/de informatiesyste(e)m(en).
• Controleert en analyseert de technische impact van nieuwe oplossingen en hun samenhang met
de bestaande architectuur.
Bestuur:
• Definieert en beheert het referentiekader van het IT-systeem op de plannen: tools, procedures,
normen, woordenschat, veiligheid, ...
• Definieert en beheert de technische normen.
Aanbeveling:
• Neemt voor elk nieuw project of elke nieuwe technologie deel aan de impactstudie naar
de bestaande of vooropgestelde architectuur.
• Beveelt technische keuzes aan om de samenhang van deze ontwikkeling te waarborgen.
Advies:
• Adviseert de stedenbouwkundige over het gebruik en de mogelijke toepassing van IT-
en telecommunicatietools
• Organiseert de keuzes op het vlak van technologische monitoring.
Communicatie:
• Werkt in teamverband
• Promoot de technische architectuur bij de informatici</t>
  </si>
  <si>
    <t>- Beschikt over technische kennis op het beheersgebied in kwestie;
- Software-, technische of 'Infra as a service'-architectuur
- Ontwerpt systeem
- Functionele en technische analyse
- Methodes en hulpmiddelen
- Goede communicatie en samenwerking
- Kan conceptualiseren
- Kan beïnvloeden
- Goede redactionele vaardigheden</t>
  </si>
  <si>
    <t>Meerdere jaren ervaring als Enterprise Architect 
Goede algemene IT-kennis  (technisch, documentatie, governance, risicobeheer).  
Idealiter ervaring als vakgebiedarchitect (Business Architect) of Technical Leader  en in projectcoördinatie/monitoring. Vertrouwd zijn met proceswijzigingen. 
Over sterke conceptuele  en  goede analytische vaardigheden beschikken
Kennis van Archimate en/of TOGAF is een pluspunt. 
Kennis van en ervaring met BIZZDESIGN-software is een voordeel.</t>
  </si>
  <si>
    <t>Enterprise Strategy Consultancy</t>
  </si>
  <si>
    <t>Bedrijfsstrategiebegeleiding.
Advies over structureringsvraagstukken:  bedrijfsmodel (bestaand, evoluties), beheerprocessen, governance, positionering van de organisatie, marktstudies, reorganisatieplannen, digitale strategie, HR, enz.</t>
  </si>
  <si>
    <t>- Ervaring in organisatiestrategie
- Snelle toe-eigening van de verschillende werkomgevingen
- Kennis van de referentiekaders voor bedrijfsbeheer
- Relationele vaardigheden (executive-niveau) en het vermogen tot onderhandelen, overtuigen en mobiliseren van belanghebbende partijen
- Schrijfvaardigheid (bestuurlijke documenten)
- Analytische en strategische diagnostische vaardigheden
- Kennis van bedrijfsarchitectuur (in staat zijn contacten te onderhouden met de Enterprise Architect)</t>
  </si>
  <si>
    <t>Program Manager</t>
  </si>
  <si>
    <t>De Program Manager is verantwoordelijk voor het definiëren, coördineren en beheren van alle projecten die gericht zijn op de transformatie van een bedrijf in antwoord op de bedrijfsdoelstellingen. Deze projecten zijn onderling afhankelijk en samenhangend en worden geïntegreerd in een programma. De rol van Program Manager bestaat erin de teams en partners aan te sturen en de uitvoering van de projecten te organiseren, waarbij ervoor wordt gezorgd dat elk project bijdraagt tot de verwezenlijking van de algemene programmadoelstelling.
Verantwoordelijk voor het opzetten van het programmateam en de naleving van het programmadraaiboek en de begroting
Vertegenwoordigt de visie en het leiderschap van het programma: globale informatiebron
Actief beheer van stakeholders onderhandelaar
Verantwoordelijk voor het opstellen en de inhoud van het programmacharter
Verantwoordelijk voor de resultaten van het programma
Verantwoordelijk voor de verwachte voordelen van het programma (kwalitatief en kwantitatief)
Verantwoordelijk voor de organisatie van statusvergaderingen
Opvolging van de planning en de begroting van het programma
Beheer van de programmarisico's en -resultaten
Beheer van afhankelijkheden tussen meerdere projecten en hun teams
Verantwoordelijk voor de rapportage aan het kabinet van de minister (indien nodig)
Bepaling van de doelstellingen van het programma
Ontwerp van het programma
Planning, opvolging, evaluatie en onderzoek van de professionele bijdragen
Voorbereiding en opvolging van de actieplannen
Uitvoering van audits
Doorvoeren van verandering
Opvolging van de financiële doelstellingen
Planning van de uitgaven en de jaarlijkse begroting
Analyse van de leemten en lancering van corrigerende maatregelen</t>
  </si>
  <si>
    <t>Kennis van technologieën en vakgebieden zoals die nader zijn toegelicht in het desbetreffende perceel
Vermogen om uit te voeren: Business Case, Strategisch Plan, Audit IT, Gap Analysis (AS IS - To Be)
Kan toezicht houden op de uitvoering van processen, diensten en toepassingen (uitrol, opleiding, opvolging van de planning, enz.) 
Beheersing van de beheertools Office-pakket, MS Project, andere planningstools;
Beheersing van de methoden voor projectleiding (Prince 2, Agile, Scrum);
Goed beheer van team met meerdere competenties, VIP
Uitstekende mondelinge communicatie-/presentatievaardigheden</t>
  </si>
  <si>
    <t>Specifieke aandacht voor strategisch programmabeheer met het vermogen om strategische portefeuilles te ontwikkelen en te beheren. Specifieke capaciteiten om ervoor te zorgen dat de business cases (waardecreatie) die de programma's omkaderen, worden gerealiseerd.
Rapportage aan en communicatie met de algemene directie of politieke gesprekspartners.</t>
  </si>
  <si>
    <t xml:space="preserve"> De functie bestaat uit: 
•	Het identificeren van klantprocessen en het creëren van een stabiel en uitgebreid procesreferentiekader; 
•	Het prioriteren van te analyseren processen in functie van voorafbepaalde criteria;
•	Het analyseren van de bestaande processen van de klant door interviews en workshops te houden met de belangrijkste stakeholders; 
•	Het opstellen en beheren van een procesimplementatieplan met procesdoelstellingen, belangrijke mijlpalen en benodigde middelen en budgetten
•	Het bepalen en modelleren van de processen met gebruik van de BPMN-methodologie; 
•	Het verbeteren van de huidige processen rekening houdend met de behoeften van de klant en in naleving van de geïmplementeerde strategie; 
•	Het identificeren van de procesgerelateerde risico's en het voorstellen van actieplannen om deze te verkleinen; 
•	Het monitoren en meten van procesprestaties en het identificeren van bronnen van inefficiëntie/mogelijkheden voor verbetering;
•	Het begeleiden, opleiden en coachen van gebruikers tijdens de implementatie van de processen. 
</t>
  </si>
  <si>
    <t xml:space="preserve">•	Master in economie, management, techniek, IT of een gelijkwaardige kwalificatie; 
•	Sterke analytische competenties met aantoonbaar vermogen om bedrijfsprocessen en -workflows te analyseren; 
•	Sterke competenties op het vlak van Process Mapping en Business Process Reengineering
•	 Green Belt/Black Belt Lean 6 Sigma-certificering is een troef;
•	Certificering in Business Analysis is een troef; 
•	Kennis van de IT-architectuurprincipes;
•	Kunnen communiceren en presenteren;
•	Ervaring met het faciliteren van Workshops &amp; Focus Group
•	Ervaring met het oproepen/vaststellen van Business Requirements;
•	Kritisch denken;
•	Empathisch; 
•	Klant- en resultaatgericht. </t>
  </si>
  <si>
    <t>Vermogen om deel te nemen aan een bedrijfsarchitectuurbenadering: vermogen om snel de bedrijfselementen van een organisatie te begrijpen en te analyseren (doelstellingen, organisatie-eenheden, entiteiten, processen, bedrijfsfuncties/diensten, rollen en spelers) met een specialisatie in het procesgedeelte.</t>
  </si>
  <si>
    <t>Business Analyst</t>
  </si>
  <si>
    <t>Draagt bij tot de optimalisering van bedrijfsprocessen, gegevens, toepassingen en bijbehorende systemen (opportuniteitsdetectie, ...).
 • Neemt deel aan het sturen van de prestaties, met name de economische prestaties van het informatiesysteem
• Promoot het in kaart brengen van informatiesystemen als een instrument voor besluitvorming en prestatiebeheer door middel van advies- en communicatieactiviteiten.
 • Anticipeert op veranderingen en de gevolgen daarvan voor het informatiesysteem, en vice versa. 
• Is verantwoordelijk voor het beheer van het informatiseringsbudget van zijn domein.
Formaliseert, consolideert en ontwikkelt de algemene mapping van het informatiesysteem op basis van:
• De functionele modellen van het vakgebied: 
• De architectuur van de processen van het vakgebied: 
• De referentiekaders voor de basis- en gemeenschappelijke informatie van het vakgebied: 
• De functionele architecturen van het IS (bestaand/beoogd). 
• Neemt deel aan het beheer van het informatiesysteem in termen van referentiekaders, regels, benaderingen, methodologieën, vakgebiedobjecten en instrumenten
Evolutieontwerp van het informatiesysteem: 
• Vertegenwoordigt de vakgebieden of bouwheren in het dagelijkse leven van de systemen. 
• Neemt deel aan de ontwikkeling van werkings- en gebruiksvoorschriften voor het informatiesysteem.
 • Draagt bij tot de opbouw en het gebruik van het IS en de evolutie ervan: o Door verbeteringen voor te stellen,. o Door deel te nemen aan het beheer van ideeën en voorstellen,. o Door deel te nemen aan aanpassings- en evolutieprojecten van het IS,. o Door deel te nemen aan de operationele ontvangsten.
Implementatie van het informatiesysteem: 
• Voert de acties en processen uit voor het dagelijks beheer van het bestaande informatiesysteem in al zijn dimensies (ondersteuning, incidentenbeheer, kwaliteit van de dienstverlening, contracten, tevredenheid, opleiding, enz.)
 • Neemt actief deel aan de ontwikkeling van het gebruik van het informatiesysteem. 
• Draagt, in lijn met de vakgebiedstrategie, bij aan de ontwikkeling van processen en het informatiesysteem. Besteedt, zodra de eisen zijn geformuleerd, bijzondere aandacht aan de bruikbaarheid van het toekomstige systeem in al zijn dimensies (ontvangstspecificaties, kosten, prestaties, ergonomie, functionele consistentie). Kwaliteit van het IS (prestaties, consistentie, kosten, termijn)</t>
  </si>
  <si>
    <t>•	Kennis van de strategische ontwikkelingsbehoeften van de organisaties;
•	Aanpassingsvermogen;
•	Vermogen om te modelleren en te conceptualiseren;
•	Uitwerking van toestellen, methoden en diverse instrumenten voor zijn functie en voor de andere stuurfuncties (bv. dashboards);
•	Vermogen om een functioneel en operationeel applicatieteam te coördineren en te leiden; beheersing van analyse- en organisatiemethoden;
•	People manager (coachingtechnieken, supervisie, conflictbeheersing, enz.);</t>
  </si>
  <si>
    <t>Vermogen om deel te nemen aan een bedrijfsarchitectuurbenadering: vermogen om snel de bedrijfselementen van een organisatie te begrijpen en te analyseren (doelstellingen, organisatie-eenheden, entiteiten, processen, bedrijfsfuncties/diensten, rollen en spelers)</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</si>
  <si>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</si>
  <si>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</si>
  <si>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</si>
  <si>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</si>
  <si>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</si>
  <si>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</si>
  <si>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Change Manager</t>
  </si>
  <si>
    <t>Een change manager zorgt er binnen de organisatie voor dat veranderingsprocessen succesvol verlopen. Hij/zij houdt zich bezig met change management, ook wel veranderingsmanagement of verandermanagement genoemd, en is het aanspreekpunt tijdens een veranderingstraject. De verandering kan op uiteenlopende vlakken betrekking hebben zoals bijvoorbeeld strategische veranderingen, operationele veranderingen en technologische veranderingen. 
In feite is een change manager een specifiek soort projectleider; zijn/haar project is een bepaalde verandering. Hij : 
- Ontwerpt en lanceert het veranderingsproces: ontwikkelt een strategie voor veranderingsbeheer op basis van de groepen waarop de verandering van invloed is
- Voert impactanalyses uit: potentiële risico's en weerstandspunten in kaart brengen en specifieke plannen ontwikkelen om deze tot een minimum te beperken
- Bepaalt de concrete activiteitslijnen die deel uitmaken van het veranderingsproces 
- Formuleert doelstellingen voor verandering: voert evaluaties uit, analyseert resultaten en presenteert deze op een logische en begrijpelijke manier 
- Bewaakt de evolutie van een verandering: ontwikkelt haalbare en gerichte change management plannen, inclusief communicatieplan, sponsor roadmap, coachingplan, opleidings- en weerstandsbeheer plannen.
- Fungeert als aanspreekpunt voor de directie, de medewerkers en de andere belanghebbenden tijdens een veranderingsproces 
- Verstrekt advies aan klanten en de directie: een actieve en zichtbare coach zijn voor de managers die de verandering in goede banen leiden
- Vormt en beheert de stuurcomités rond verandering 
- Werkt samen met de projectteams om de veranderingsbeheeractiviteiten te integreren in de globale projectplannen
- Bereidt de besluitvorming voor over het beheer en de aanpak van verandering.
- Werkt samen met de communicatie-, de opleidings- en de HR-specialisten bij het opstellen van specifieke plannen en activiteiten ter ondersteuning van de uitvoering van het project</t>
  </si>
  <si>
    <t xml:space="preserve">Aantoonbare ervaring met de technische omgevingen waarin projecten plaatsvinden.  
- Communicatief en klantgericht, bij voorkeur met aantoonbare voorbereiding/opleiding.  
- Ervaring in de technische omgeving in kwestie of in een soortgelijke omgeving.  
- Ervaring met het leiden en ondersteunen van veranderingsprojecten  
- Kennis van projectbeheertechnieken en -instrumenten (risicobeheer, probleembeheer, enz.)  
- Kennis van ITIL. 
- Goede kennis van de terminologie, organisatie, rollen en processen van de Change methodologie (bijv. ADKAR), bij voorkeur aangetoond door certificatie
</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</si>
  <si>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</si>
  <si>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</si>
  <si>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</si>
  <si>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</si>
  <si>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</si>
  <si>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</si>
  <si>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</si>
  <si>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</si>
  <si>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</si>
  <si>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</si>
  <si>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</si>
  <si>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</si>
  <si>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Business Architect</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</si>
  <si>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</si>
  <si>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</si>
  <si>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</si>
  <si>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</si>
  <si>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</si>
  <si>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</si>
  <si>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</si>
  <si>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</si>
  <si>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</si>
  <si>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</si>
  <si>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</si>
  <si>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</si>
  <si>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</si>
  <si>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</si>
  <si>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</si>
  <si>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</si>
  <si>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</si>
  <si>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 - Planning</t>
    </r>
  </si>
  <si>
    <r>
      <t>CRIT</t>
    </r>
    <r>
      <rPr>
        <b/>
        <sz val="12"/>
        <color theme="0"/>
        <rFont val="Calibri"/>
        <family val="2"/>
      </rPr>
      <t>E</t>
    </r>
    <r>
      <rPr>
        <b/>
        <sz val="12"/>
        <color theme="0"/>
        <rFont val="Calibri"/>
        <family val="2"/>
        <scheme val="minor"/>
      </rPr>
      <t>RIUM 2.A. USE CASE</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</si>
  <si>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</si>
  <si>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</si>
  <si>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</si>
  <si>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</si>
  <si>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</si>
  <si>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</si>
  <si>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</si>
  <si>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</si>
  <si>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</si>
  <si>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</si>
  <si>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</si>
  <si>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</si>
  <si>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</si>
  <si>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</si>
  <si>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</si>
  <si>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</si>
  <si>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</si>
  <si>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</si>
  <si>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</si>
  <si>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</si>
  <si>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</si>
  <si>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</si>
  <si>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</si>
  <si>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</si>
  <si>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</si>
  <si>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</si>
  <si>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</si>
  <si>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</si>
  <si>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</si>
  <si>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</si>
  <si>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</si>
  <si>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</si>
  <si>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</si>
  <si>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</si>
  <si>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</si>
  <si>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</si>
  <si>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</si>
  <si>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</si>
  <si>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</si>
  <si>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</si>
  <si>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</si>
  <si>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 xml:space="preserve">Welke rapportagetools? </t>
    </r>
  </si>
  <si>
    <r>
      <t>c.</t>
    </r>
    <r>
      <rPr>
        <sz val="7"/>
        <color theme="1"/>
        <rFont val="Times New Roman"/>
        <family val="1"/>
      </rPr>
      <t xml:space="preserve">      </t>
    </r>
    <r>
      <rPr>
        <sz val="11"/>
        <color theme="1"/>
        <rFont val="Calibri"/>
        <family val="2"/>
        <scheme val="minor"/>
      </rPr>
      <t>Welke communicatiemiddelen?</t>
    </r>
  </si>
  <si>
    <t xml:space="preserve">Antwoord: </t>
  </si>
  <si>
    <r>
      <t>CRIT</t>
    </r>
    <r>
      <rPr>
        <b/>
        <sz val="12"/>
        <color theme="0"/>
        <rFont val="Calibri"/>
        <family val="2"/>
      </rPr>
      <t>E</t>
    </r>
    <r>
      <rPr>
        <b/>
        <sz val="12"/>
        <color theme="0"/>
        <rFont val="Calibri"/>
        <family val="2"/>
        <scheme val="minor"/>
      </rPr>
      <t>RIUM 2.B.: VRAGENLIJST Q2</t>
    </r>
  </si>
  <si>
    <t>VRAAGSTELLING:</t>
  </si>
  <si>
    <t>2.      Beschrijf de plaats die innovatie inneemt in jouw benadering.</t>
  </si>
  <si>
    <r>
      <t>CRIT</t>
    </r>
    <r>
      <rPr>
        <b/>
        <sz val="12"/>
        <color theme="0"/>
        <rFont val="Calibri"/>
        <family val="2"/>
      </rPr>
      <t>E</t>
    </r>
    <r>
      <rPr>
        <b/>
        <sz val="12"/>
        <color theme="0"/>
        <rFont val="Calibri"/>
        <family val="2"/>
        <scheme val="minor"/>
      </rPr>
      <t>RIUM 2.B.: VRAGENLIJST Q3</t>
    </r>
  </si>
  <si>
    <t xml:space="preserve">3.     Beschrijf de concrete deliverables die tijdens de begeleidingsopdracht geproduceerd zullen worden.  In welke vorm zullen ze overgedragen worden? </t>
  </si>
  <si>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</si>
  <si>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</si>
  <si>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</si>
  <si>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</si>
  <si>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</si>
  <si>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</si>
  <si>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</si>
  <si>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Een van onze partners wil graag begeleid worden bij de realisatie van zijn digitale strategie voor 3-5 jaar. Hij zou graag zien dat een portefeuille van strategische projecten, gebaseerd op business cases, door het directiecomité wordt geprioriteerd en gevalideerd. Hij wil ook ten volle kunnen profiteren van de innoverende oplossingen die in zijn beroep lijken te ontstaan. Tot slot is dit plan voor de onderneming een gelegenheid om haar IT-governance en het strategisch beheer van haar vlaggenschipprojecten te herzien.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</si>
</sst>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4">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0" fillId="0" borderId="0" xfId="0" applyFont="1" applyAlignment="1">
      <alignment vertical="center"/>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quotePrefix="1" applyFont="1" applyBorder="1" applyAlignment="1">
      <alignment vertical="center" wrapText="1"/>
    </xf>
    <xf numFmtId="0" fontId="17" fillId="0" borderId="32" xfId="0" applyFont="1" applyBorder="1" applyAlignment="1">
      <alignment vertical="center" wrapText="1"/>
    </xf>
    <xf numFmtId="0" fontId="7" fillId="0" borderId="32" xfId="0" applyFont="1" applyBorder="1" applyAlignment="1">
      <alignment vertical="center" wrapText="1"/>
    </xf>
    <xf numFmtId="0" fontId="17" fillId="0" borderId="32" xfId="0" applyFont="1" applyBorder="1" applyAlignment="1">
      <alignment horizontal="left" vertical="center" wrapText="1"/>
    </xf>
    <xf numFmtId="164" fontId="0" fillId="0" borderId="22" xfId="0" applyNumberFormat="1" applyFill="1" applyBorder="1"/>
    <xf numFmtId="0" fontId="0" fillId="0" borderId="0" xfId="0" applyAlignment="1">
      <alignment vertical="center" wrapText="1"/>
    </xf>
    <xf numFmtId="0" fontId="29" fillId="0" borderId="0" xfId="0" applyFont="1" applyAlignment="1">
      <alignment vertical="center"/>
    </xf>
    <xf numFmtId="0" fontId="39" fillId="0" borderId="0" xfId="0" quotePrefix="1" applyFont="1" applyAlignment="1">
      <alignment vertical="center"/>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3" fillId="5" borderId="58" xfId="2" applyFont="1" applyFill="1" applyBorder="1" applyAlignment="1">
      <alignment horizontal="center" vertical="center" wrapText="1"/>
    </xf>
    <xf numFmtId="0" fontId="43"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4"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5" fillId="16" borderId="58" xfId="2" applyFont="1" applyFill="1" applyBorder="1" applyAlignment="1">
      <alignment horizontal="center" vertical="center" wrapText="1"/>
    </xf>
    <xf numFmtId="0" fontId="45"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0" fillId="0" borderId="0" xfId="0" applyAlignment="1">
      <alignment horizontal="justify" vertical="center"/>
    </xf>
    <xf numFmtId="0" fontId="46" fillId="0" borderId="0" xfId="0" applyFont="1" applyAlignment="1">
      <alignment horizontal="justify" vertical="center"/>
    </xf>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41">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0E784771-89CA-449A-9C4D-98426A64635B}"/>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6" customWidth="1"/>
    <col min="2" max="2" width="174.6640625" style="66" customWidth="1"/>
    <col min="3" max="16384" width="11.5546875" style="66"/>
  </cols>
  <sheetData>
    <row r="1" spans="1:4" ht="18">
      <c r="A1" s="11" t="s">
        <v>18</v>
      </c>
    </row>
    <row r="3" spans="1:4" ht="16.2">
      <c r="A3" s="65" t="s">
        <v>19</v>
      </c>
      <c r="C3" s="67"/>
      <c r="D3" s="67"/>
    </row>
    <row r="4" spans="1:4" ht="16.2">
      <c r="A4" s="66" t="s">
        <v>20</v>
      </c>
      <c r="C4" s="67"/>
      <c r="D4" s="67"/>
    </row>
    <row r="5" spans="1:4" ht="16.2">
      <c r="A5" s="66" t="s">
        <v>21</v>
      </c>
      <c r="C5" s="67"/>
      <c r="D5" s="67"/>
    </row>
    <row r="6" spans="1:4" ht="16.2">
      <c r="A6" s="66" t="s">
        <v>22</v>
      </c>
      <c r="C6" s="67"/>
      <c r="D6" s="67"/>
    </row>
    <row r="7" spans="1:4" ht="16.2">
      <c r="A7" s="66" t="s">
        <v>23</v>
      </c>
      <c r="C7" s="67"/>
      <c r="D7" s="67"/>
    </row>
    <row r="8" spans="1:4" ht="16.2">
      <c r="A8" s="66" t="s">
        <v>24</v>
      </c>
      <c r="C8" s="67"/>
      <c r="D8" s="67"/>
    </row>
    <row r="9" spans="1:4" ht="22.95" customHeight="1" thickBot="1">
      <c r="A9" s="60" t="s">
        <v>25</v>
      </c>
      <c r="C9" s="67"/>
      <c r="D9" s="67"/>
    </row>
    <row r="10" spans="1:4" ht="22.95" customHeight="1">
      <c r="A10" s="68" t="s">
        <v>26</v>
      </c>
      <c r="B10" s="69"/>
      <c r="C10" s="67"/>
      <c r="D10" s="67"/>
    </row>
    <row r="11" spans="1:4" ht="22.95" customHeight="1">
      <c r="A11" s="70" t="s">
        <v>27</v>
      </c>
      <c r="B11" s="71"/>
      <c r="C11" s="67"/>
      <c r="D11" s="67"/>
    </row>
    <row r="12" spans="1:4" ht="22.95" customHeight="1">
      <c r="A12" s="72" t="s">
        <v>28</v>
      </c>
      <c r="B12" s="73"/>
      <c r="C12" s="67"/>
      <c r="D12" s="67"/>
    </row>
    <row r="13" spans="1:4" ht="22.95" customHeight="1">
      <c r="A13" s="70" t="s">
        <v>29</v>
      </c>
      <c r="B13" s="71"/>
      <c r="C13" s="67"/>
      <c r="D13" s="67"/>
    </row>
    <row r="14" spans="1:4" ht="22.95" customHeight="1">
      <c r="A14" s="70" t="s">
        <v>30</v>
      </c>
      <c r="B14" s="71"/>
      <c r="C14" s="67"/>
      <c r="D14" s="67"/>
    </row>
    <row r="15" spans="1:4" ht="22.95" customHeight="1">
      <c r="A15" s="70" t="s">
        <v>31</v>
      </c>
      <c r="B15" s="71"/>
      <c r="C15" s="67"/>
      <c r="D15" s="67"/>
    </row>
    <row r="16" spans="1:4" ht="22.95" customHeight="1" thickBot="1">
      <c r="A16" s="74" t="s">
        <v>32</v>
      </c>
      <c r="B16" s="75"/>
    </row>
    <row r="17" spans="2:2">
      <c r="B17" s="76"/>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7DC8-017D-4428-A38B-E37A9D08B4F6}">
  <dimension ref="A1:D16"/>
  <sheetViews>
    <sheetView zoomScale="90" zoomScaleNormal="90" workbookViewId="0">
      <selection activeCell="B4" sqref="B4"/>
    </sheetView>
  </sheetViews>
  <sheetFormatPr defaultColWidth="9.33203125" defaultRowHeight="14.4"/>
  <cols>
    <col min="1" max="1" width="11.6640625" customWidth="1"/>
    <col min="2" max="2" width="80.6640625" customWidth="1"/>
    <col min="3" max="3" width="17" customWidth="1"/>
    <col min="4" max="4" width="13.44140625" customWidth="1"/>
    <col min="5" max="5" width="32.33203125" customWidth="1"/>
  </cols>
  <sheetData>
    <row r="1" spans="1:4" ht="18">
      <c r="A1" s="11" t="s">
        <v>18</v>
      </c>
    </row>
    <row r="2" spans="1:4" ht="9.6" customHeight="1">
      <c r="A2" s="11"/>
    </row>
    <row r="3" spans="1:4" ht="18">
      <c r="A3" s="11" t="str">
        <f>'Profielen (minimale eisen)'!A2</f>
        <v>LOT 3 :</v>
      </c>
      <c r="B3" s="11" t="str">
        <f>'Profielen (minimale eisen)'!B2</f>
        <v>G3-Ondersteuning van de strategie</v>
      </c>
    </row>
    <row r="4" spans="1:4" ht="9" customHeight="1" thickBot="1">
      <c r="A4" s="11"/>
      <c r="B4" s="11"/>
    </row>
    <row r="5" spans="1:4" ht="15" thickBot="1">
      <c r="A5" s="10" t="s">
        <v>86</v>
      </c>
      <c r="C5" s="170">
        <f>'Crit. 2.A. Planning &amp; Capacity'!C5</f>
        <v>0</v>
      </c>
      <c r="D5" s="171"/>
    </row>
    <row r="6" spans="1:4" ht="9" customHeight="1"/>
    <row r="7" spans="1:4" ht="15.6">
      <c r="A7" s="57" t="s">
        <v>165</v>
      </c>
      <c r="B7" s="58"/>
      <c r="C7" s="58"/>
      <c r="D7" s="58"/>
    </row>
    <row r="8" spans="1:4" ht="9" customHeight="1"/>
    <row r="9" spans="1:4" ht="15.6">
      <c r="A9" s="55" t="s">
        <v>48</v>
      </c>
    </row>
    <row r="10" spans="1:4" ht="15.6">
      <c r="A10" s="60" t="s">
        <v>153</v>
      </c>
    </row>
    <row r="11" spans="1:4">
      <c r="A11" s="127" t="s">
        <v>154</v>
      </c>
    </row>
    <row r="12" spans="1:4">
      <c r="A12" s="127" t="s">
        <v>155</v>
      </c>
    </row>
    <row r="13" spans="1:4" ht="15.6">
      <c r="A13" s="61" t="s">
        <v>156</v>
      </c>
      <c r="B13" s="62"/>
      <c r="C13" s="62"/>
      <c r="D13" s="62"/>
    </row>
    <row r="14" spans="1:4">
      <c r="A14" s="198" t="s">
        <v>166</v>
      </c>
      <c r="B14" s="198"/>
      <c r="C14" s="198"/>
      <c r="D14" s="198"/>
    </row>
    <row r="15" spans="1:4">
      <c r="A15" s="38"/>
    </row>
    <row r="16" spans="1:4">
      <c r="A16" s="86" t="s">
        <v>161</v>
      </c>
    </row>
  </sheetData>
  <mergeCells count="2">
    <mergeCell ref="C5:D5"/>
    <mergeCell ref="A14: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8"/>
  <sheetViews>
    <sheetView zoomScale="80" zoomScaleNormal="80" workbookViewId="0">
      <selection activeCell="A16" sqref="A16"/>
    </sheetView>
  </sheetViews>
  <sheetFormatPr defaultColWidth="9.33203125" defaultRowHeight="14.4"/>
  <cols>
    <col min="1" max="1" width="17.33203125" style="79" bestFit="1" customWidth="1"/>
    <col min="2" max="2" width="5.6640625" style="79" bestFit="1" customWidth="1"/>
    <col min="3" max="3" width="80" style="82" customWidth="1"/>
    <col min="4" max="4" width="4.6640625" style="79" bestFit="1" customWidth="1"/>
    <col min="5" max="5" width="4" style="82" customWidth="1"/>
    <col min="6" max="16384" width="9.33203125" style="82"/>
  </cols>
  <sheetData>
    <row r="1" spans="1:4" ht="18">
      <c r="A1" s="11" t="s">
        <v>18</v>
      </c>
    </row>
    <row r="2" spans="1:4" ht="18">
      <c r="A2" s="11"/>
    </row>
    <row r="3" spans="1:4" s="79" customFormat="1">
      <c r="A3" s="77" t="s">
        <v>33</v>
      </c>
      <c r="B3" s="78" t="s">
        <v>13</v>
      </c>
      <c r="C3" s="77" t="s">
        <v>34</v>
      </c>
      <c r="D3" s="78" t="s">
        <v>13</v>
      </c>
    </row>
    <row r="5" spans="1:4">
      <c r="A5" s="94" t="s">
        <v>35</v>
      </c>
      <c r="B5" s="80">
        <v>60</v>
      </c>
      <c r="C5" s="81" t="s">
        <v>36</v>
      </c>
      <c r="D5" s="80">
        <v>60</v>
      </c>
    </row>
    <row r="6" spans="1:4">
      <c r="B6" s="83"/>
      <c r="D6" s="83"/>
    </row>
    <row r="7" spans="1:4">
      <c r="A7" s="95" t="s">
        <v>37</v>
      </c>
      <c r="B7" s="80">
        <v>40</v>
      </c>
      <c r="C7" s="84" t="s">
        <v>14</v>
      </c>
      <c r="D7" s="80">
        <v>30</v>
      </c>
    </row>
    <row r="8" spans="1:4">
      <c r="B8" s="83"/>
      <c r="C8" s="84" t="s">
        <v>38</v>
      </c>
      <c r="D8" s="80">
        <v>10</v>
      </c>
    </row>
    <row r="10" spans="1:4" s="85" customFormat="1">
      <c r="A10" s="79"/>
      <c r="B10" s="82"/>
      <c r="C10" s="95" t="s">
        <v>39</v>
      </c>
      <c r="D10" s="96">
        <f>SUM(D5:D8)</f>
        <v>100</v>
      </c>
    </row>
    <row r="11" spans="1:4">
      <c r="B11" s="82"/>
    </row>
    <row r="12" spans="1:4">
      <c r="B12" s="82"/>
    </row>
    <row r="13" spans="1:4">
      <c r="B13" s="82"/>
    </row>
    <row r="14" spans="1:4">
      <c r="B14" s="82"/>
    </row>
    <row r="15" spans="1:4" ht="28.8">
      <c r="A15" s="95" t="s">
        <v>40</v>
      </c>
      <c r="C15" s="163" t="s">
        <v>41</v>
      </c>
    </row>
    <row r="16" spans="1:4">
      <c r="C16" s="163" t="s">
        <v>42</v>
      </c>
    </row>
    <row r="17" spans="3:3" ht="28.8">
      <c r="C17" s="164" t="s">
        <v>43</v>
      </c>
    </row>
    <row r="18" spans="3:3">
      <c r="C18" s="164" t="s">
        <v>44</v>
      </c>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6"/>
  <sheetViews>
    <sheetView tabSelected="1" zoomScale="60" zoomScaleNormal="60" workbookViewId="0">
      <selection activeCell="C9" sqref="C9"/>
    </sheetView>
  </sheetViews>
  <sheetFormatPr defaultColWidth="9.33203125" defaultRowHeight="14.4"/>
  <cols>
    <col min="1" max="1" width="10.33203125" customWidth="1"/>
    <col min="2" max="2" width="27.6640625" customWidth="1"/>
    <col min="3" max="3" width="125.33203125" customWidth="1"/>
    <col min="4" max="4" width="79.33203125" customWidth="1"/>
    <col min="5" max="5" width="63.6640625" customWidth="1"/>
  </cols>
  <sheetData>
    <row r="1" spans="1:5" ht="18">
      <c r="A1" s="11" t="s">
        <v>18</v>
      </c>
    </row>
    <row r="2" spans="1:5" ht="22.2" customHeight="1">
      <c r="A2" s="42" t="s">
        <v>45</v>
      </c>
      <c r="B2" s="43" t="s">
        <v>46</v>
      </c>
    </row>
    <row r="3" spans="1:5" ht="22.2" customHeight="1">
      <c r="A3" s="169" t="s">
        <v>47</v>
      </c>
      <c r="B3" s="169"/>
      <c r="C3" s="169"/>
      <c r="D3" s="169"/>
      <c r="E3" s="169"/>
    </row>
    <row r="4" spans="1:5" ht="22.2" customHeight="1">
      <c r="A4" s="59" t="s">
        <v>48</v>
      </c>
      <c r="B4" s="56"/>
      <c r="C4" s="40"/>
      <c r="D4" s="40"/>
      <c r="E4" s="40"/>
    </row>
    <row r="5" spans="1:5" ht="22.2" customHeight="1">
      <c r="A5" s="60" t="s">
        <v>49</v>
      </c>
      <c r="B5" s="56"/>
      <c r="C5" s="40"/>
      <c r="D5" s="40"/>
      <c r="E5" s="40"/>
    </row>
    <row r="6" spans="1:5" s="40" customFormat="1" ht="22.2" customHeight="1">
      <c r="A6" s="54" t="s">
        <v>50</v>
      </c>
      <c r="B6" s="41"/>
    </row>
    <row r="7" spans="1:5" ht="15.6">
      <c r="A7" s="48" t="s">
        <v>51</v>
      </c>
      <c r="B7" s="49" t="s">
        <v>52</v>
      </c>
      <c r="C7" s="49" t="s">
        <v>53</v>
      </c>
      <c r="D7" s="49" t="s">
        <v>54</v>
      </c>
      <c r="E7" s="49" t="s">
        <v>55</v>
      </c>
    </row>
    <row r="8" spans="1:5" ht="265.2" customHeight="1">
      <c r="A8" s="44">
        <v>1</v>
      </c>
      <c r="B8" s="128" t="s">
        <v>56</v>
      </c>
      <c r="C8" s="129" t="s">
        <v>57</v>
      </c>
      <c r="D8" s="129" t="s">
        <v>58</v>
      </c>
      <c r="E8" s="129" t="s">
        <v>2</v>
      </c>
    </row>
    <row r="9" spans="1:5" ht="287.7" customHeight="1">
      <c r="A9" s="44">
        <v>2</v>
      </c>
      <c r="B9" s="131" t="s">
        <v>59</v>
      </c>
      <c r="C9" s="129" t="s">
        <v>60</v>
      </c>
      <c r="D9" s="129" t="s">
        <v>61</v>
      </c>
      <c r="E9" s="129" t="s">
        <v>62</v>
      </c>
    </row>
    <row r="10" spans="1:5" ht="129.6">
      <c r="A10" s="44">
        <v>3</v>
      </c>
      <c r="B10" s="129" t="s">
        <v>63</v>
      </c>
      <c r="C10" s="129" t="s">
        <v>64</v>
      </c>
      <c r="D10" s="129" t="s">
        <v>65</v>
      </c>
      <c r="E10" s="129" t="s">
        <v>2</v>
      </c>
    </row>
    <row r="11" spans="1:5" ht="401.7" customHeight="1">
      <c r="A11" s="44">
        <v>4</v>
      </c>
      <c r="B11" s="129" t="s">
        <v>66</v>
      </c>
      <c r="C11" s="129" t="s">
        <v>67</v>
      </c>
      <c r="D11" s="129" t="s">
        <v>68</v>
      </c>
      <c r="E11" s="129" t="s">
        <v>69</v>
      </c>
    </row>
    <row r="12" spans="1:5" ht="187.2">
      <c r="A12" s="44">
        <v>5</v>
      </c>
      <c r="B12" s="129" t="s">
        <v>15</v>
      </c>
      <c r="C12" s="129" t="s">
        <v>70</v>
      </c>
      <c r="D12" s="129" t="s">
        <v>71</v>
      </c>
      <c r="E12" s="129" t="s">
        <v>72</v>
      </c>
    </row>
    <row r="13" spans="1:5" ht="408.6" customHeight="1">
      <c r="A13" s="44">
        <v>6</v>
      </c>
      <c r="B13" s="131" t="s">
        <v>73</v>
      </c>
      <c r="C13" s="129" t="s">
        <v>74</v>
      </c>
      <c r="D13" s="129" t="s">
        <v>75</v>
      </c>
      <c r="E13" s="129" t="s">
        <v>76</v>
      </c>
    </row>
    <row r="14" spans="1:5" ht="360">
      <c r="A14" s="44">
        <v>7</v>
      </c>
      <c r="B14" s="129" t="s">
        <v>77</v>
      </c>
      <c r="C14" s="129" t="s">
        <v>78</v>
      </c>
      <c r="D14" s="129" t="s">
        <v>79</v>
      </c>
      <c r="E14" s="129" t="s">
        <v>2</v>
      </c>
    </row>
    <row r="15" spans="1:5" ht="129.6">
      <c r="A15" s="44">
        <v>8</v>
      </c>
      <c r="B15" s="129" t="s">
        <v>80</v>
      </c>
      <c r="C15" s="129" t="s">
        <v>81</v>
      </c>
      <c r="D15" s="129" t="s">
        <v>82</v>
      </c>
      <c r="E15" s="129" t="s">
        <v>2</v>
      </c>
    </row>
    <row r="16" spans="1:5" ht="328.95" customHeight="1">
      <c r="A16" s="44">
        <v>9</v>
      </c>
      <c r="B16" s="130" t="s">
        <v>83</v>
      </c>
      <c r="C16" s="129" t="s">
        <v>84</v>
      </c>
      <c r="D16" s="129" t="s">
        <v>85</v>
      </c>
      <c r="E16" s="129" t="s">
        <v>2</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zoomScale="70" zoomScaleNormal="70"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5" width="25.6640625" customWidth="1"/>
    <col min="7" max="7" width="19" customWidth="1"/>
  </cols>
  <sheetData>
    <row r="1" spans="1:7" ht="18">
      <c r="A1" s="11" t="s">
        <v>18</v>
      </c>
    </row>
    <row r="2" spans="1:7" ht="9.6" customHeight="1">
      <c r="A2" s="11"/>
    </row>
    <row r="3" spans="1:7" ht="18">
      <c r="A3" s="11" t="str">
        <f>'Profielen (minimale eisen)'!A2</f>
        <v>LOT 3 :</v>
      </c>
      <c r="B3" s="11" t="str">
        <f>'Profielen (minimale eisen)'!B2</f>
        <v>G3-Ondersteuning van de strategie</v>
      </c>
    </row>
    <row r="4" spans="1:7" ht="9" customHeight="1" thickBot="1">
      <c r="A4" s="11"/>
      <c r="B4" s="11"/>
    </row>
    <row r="5" spans="1:7" ht="15" thickBot="1">
      <c r="A5" s="10" t="s">
        <v>86</v>
      </c>
      <c r="C5" s="170">
        <f>'Instructies en identificatie'!B10</f>
        <v>0</v>
      </c>
      <c r="D5" s="171"/>
    </row>
    <row r="6" spans="1:7" ht="9" customHeight="1"/>
    <row r="7" spans="1:7" ht="15.6">
      <c r="A7" s="57" t="s">
        <v>87</v>
      </c>
      <c r="B7" s="58"/>
      <c r="C7" s="58"/>
      <c r="D7" s="58"/>
    </row>
    <row r="8" spans="1:7" ht="9" customHeight="1"/>
    <row r="9" spans="1:7" ht="15.6">
      <c r="A9" s="59" t="s">
        <v>48</v>
      </c>
    </row>
    <row r="10" spans="1:7" ht="15.6">
      <c r="A10" s="60" t="s">
        <v>25</v>
      </c>
    </row>
    <row r="11" spans="1:7">
      <c r="A11" s="53" t="s">
        <v>88</v>
      </c>
    </row>
    <row r="12" spans="1:7">
      <c r="A12" s="53" t="s">
        <v>89</v>
      </c>
    </row>
    <row r="13" spans="1:7" ht="15" thickBot="1">
      <c r="A13" s="53" t="s">
        <v>90</v>
      </c>
    </row>
    <row r="14" spans="1:7" ht="29.4" thickBot="1">
      <c r="A14" s="7" t="s">
        <v>51</v>
      </c>
      <c r="B14" s="8" t="s">
        <v>91</v>
      </c>
      <c r="C14" s="7" t="s">
        <v>92</v>
      </c>
      <c r="D14" s="9" t="s">
        <v>93</v>
      </c>
      <c r="E14" s="136" t="s">
        <v>94</v>
      </c>
      <c r="G14" s="165" t="s">
        <v>95</v>
      </c>
    </row>
    <row r="15" spans="1:7">
      <c r="A15" s="184">
        <v>1</v>
      </c>
      <c r="B15" s="187" t="s">
        <v>56</v>
      </c>
      <c r="C15" s="4" t="s">
        <v>0</v>
      </c>
      <c r="D15" s="1"/>
      <c r="E15" s="137">
        <f>D15*1.21</f>
        <v>0</v>
      </c>
      <c r="G15" s="166"/>
    </row>
    <row r="16" spans="1:7">
      <c r="A16" s="185"/>
      <c r="B16" s="188"/>
      <c r="C16" s="5" t="s">
        <v>96</v>
      </c>
      <c r="D16" s="2"/>
      <c r="E16" s="138">
        <f t="shared" ref="E16:E40" si="0">D16*1.21</f>
        <v>0</v>
      </c>
      <c r="G16" s="167">
        <f>IFERROR((E16-E15)/E15, 0)</f>
        <v>0</v>
      </c>
    </row>
    <row r="17" spans="1:7" ht="15" thickBot="1">
      <c r="A17" s="186"/>
      <c r="B17" s="189"/>
      <c r="C17" s="6" t="s">
        <v>97</v>
      </c>
      <c r="D17" s="3"/>
      <c r="E17" s="139">
        <f t="shared" si="0"/>
        <v>0</v>
      </c>
      <c r="G17" s="167">
        <f>IFERROR((E17-E16)/E16, 0)</f>
        <v>0</v>
      </c>
    </row>
    <row r="18" spans="1:7">
      <c r="A18" s="184">
        <v>2</v>
      </c>
      <c r="B18" s="187" t="s">
        <v>98</v>
      </c>
      <c r="C18" s="4" t="s">
        <v>0</v>
      </c>
      <c r="D18" s="1"/>
      <c r="E18" s="137">
        <f t="shared" si="0"/>
        <v>0</v>
      </c>
      <c r="G18" s="168"/>
    </row>
    <row r="19" spans="1:7">
      <c r="A19" s="185"/>
      <c r="B19" s="188"/>
      <c r="C19" s="5" t="s">
        <v>96</v>
      </c>
      <c r="D19" s="2"/>
      <c r="E19" s="138">
        <f t="shared" si="0"/>
        <v>0</v>
      </c>
      <c r="G19" s="167">
        <f>IFERROR((E19-E18)/E18, 0)</f>
        <v>0</v>
      </c>
    </row>
    <row r="20" spans="1:7" ht="15" thickBot="1">
      <c r="A20" s="186"/>
      <c r="B20" s="189"/>
      <c r="C20" s="6" t="s">
        <v>97</v>
      </c>
      <c r="D20" s="3"/>
      <c r="E20" s="139">
        <f t="shared" si="0"/>
        <v>0</v>
      </c>
      <c r="G20" s="167">
        <f>IFERROR((E20-E19)/E19, 0)</f>
        <v>0</v>
      </c>
    </row>
    <row r="21" spans="1:7">
      <c r="A21" s="184">
        <v>3</v>
      </c>
      <c r="B21" s="187" t="s">
        <v>63</v>
      </c>
      <c r="C21" s="4" t="s">
        <v>0</v>
      </c>
      <c r="D21" s="1"/>
      <c r="E21" s="137">
        <f t="shared" si="0"/>
        <v>0</v>
      </c>
      <c r="G21" s="168"/>
    </row>
    <row r="22" spans="1:7">
      <c r="A22" s="185"/>
      <c r="B22" s="188"/>
      <c r="C22" s="5" t="s">
        <v>96</v>
      </c>
      <c r="D22" s="2"/>
      <c r="E22" s="138">
        <f t="shared" si="0"/>
        <v>0</v>
      </c>
      <c r="G22" s="167">
        <f>IFERROR((E22-E21)/E21, 0)</f>
        <v>0</v>
      </c>
    </row>
    <row r="23" spans="1:7" ht="15" thickBot="1">
      <c r="A23" s="186"/>
      <c r="B23" s="189"/>
      <c r="C23" s="6" t="s">
        <v>97</v>
      </c>
      <c r="D23" s="3"/>
      <c r="E23" s="139">
        <f t="shared" si="0"/>
        <v>0</v>
      </c>
      <c r="G23" s="167">
        <f>IFERROR((E23-E22)/E22, 0)</f>
        <v>0</v>
      </c>
    </row>
    <row r="24" spans="1:7">
      <c r="A24" s="184">
        <v>4</v>
      </c>
      <c r="B24" s="187" t="s">
        <v>66</v>
      </c>
      <c r="C24" s="4" t="s">
        <v>0</v>
      </c>
      <c r="D24" s="1"/>
      <c r="E24" s="137">
        <f t="shared" si="0"/>
        <v>0</v>
      </c>
      <c r="G24" s="168"/>
    </row>
    <row r="25" spans="1:7">
      <c r="A25" s="185"/>
      <c r="B25" s="188"/>
      <c r="C25" s="5" t="s">
        <v>96</v>
      </c>
      <c r="D25" s="2"/>
      <c r="E25" s="138">
        <f t="shared" si="0"/>
        <v>0</v>
      </c>
      <c r="G25" s="167">
        <f>IFERROR((E25-E24)/E24, 0)</f>
        <v>0</v>
      </c>
    </row>
    <row r="26" spans="1:7" ht="15" thickBot="1">
      <c r="A26" s="186"/>
      <c r="B26" s="189"/>
      <c r="C26" s="6" t="s">
        <v>97</v>
      </c>
      <c r="D26" s="3"/>
      <c r="E26" s="139">
        <f t="shared" si="0"/>
        <v>0</v>
      </c>
      <c r="G26" s="167">
        <f>IFERROR((E26-E25)/E25, 0)</f>
        <v>0</v>
      </c>
    </row>
    <row r="27" spans="1:7">
      <c r="A27" s="184">
        <v>5</v>
      </c>
      <c r="B27" s="187" t="s">
        <v>15</v>
      </c>
      <c r="C27" s="4" t="s">
        <v>0</v>
      </c>
      <c r="D27" s="1"/>
      <c r="E27" s="137">
        <f t="shared" si="0"/>
        <v>0</v>
      </c>
      <c r="G27" s="168"/>
    </row>
    <row r="28" spans="1:7">
      <c r="A28" s="185"/>
      <c r="B28" s="188"/>
      <c r="C28" s="5" t="s">
        <v>96</v>
      </c>
      <c r="D28" s="2"/>
      <c r="E28" s="138">
        <f t="shared" si="0"/>
        <v>0</v>
      </c>
      <c r="G28" s="167">
        <f>IFERROR((E28-E27)/E27, 0)</f>
        <v>0</v>
      </c>
    </row>
    <row r="29" spans="1:7" ht="15" thickBot="1">
      <c r="A29" s="186"/>
      <c r="B29" s="189"/>
      <c r="C29" s="6" t="s">
        <v>97</v>
      </c>
      <c r="D29" s="3"/>
      <c r="E29" s="139">
        <f t="shared" si="0"/>
        <v>0</v>
      </c>
      <c r="G29" s="167">
        <f>IFERROR((E29-E28)/E28, 0)</f>
        <v>0</v>
      </c>
    </row>
    <row r="30" spans="1:7">
      <c r="A30" s="184">
        <v>6</v>
      </c>
      <c r="B30" s="190" t="s">
        <v>73</v>
      </c>
      <c r="C30" s="4" t="s">
        <v>0</v>
      </c>
      <c r="D30" s="1"/>
      <c r="E30" s="137">
        <f t="shared" si="0"/>
        <v>0</v>
      </c>
      <c r="G30" s="168"/>
    </row>
    <row r="31" spans="1:7">
      <c r="A31" s="185"/>
      <c r="B31" s="191"/>
      <c r="C31" s="5" t="s">
        <v>96</v>
      </c>
      <c r="D31" s="2"/>
      <c r="E31" s="138">
        <f t="shared" si="0"/>
        <v>0</v>
      </c>
      <c r="G31" s="167">
        <f>IFERROR((E31-E30)/E30, 0)</f>
        <v>0</v>
      </c>
    </row>
    <row r="32" spans="1:7" ht="15" thickBot="1">
      <c r="A32" s="186"/>
      <c r="B32" s="192"/>
      <c r="C32" s="6" t="s">
        <v>97</v>
      </c>
      <c r="D32" s="3"/>
      <c r="E32" s="139">
        <f t="shared" si="0"/>
        <v>0</v>
      </c>
      <c r="G32" s="167">
        <f>IFERROR((E32-E31)/E31, 0)</f>
        <v>0</v>
      </c>
    </row>
    <row r="33" spans="1:7">
      <c r="A33" s="184">
        <v>7</v>
      </c>
      <c r="B33" s="190" t="s">
        <v>77</v>
      </c>
      <c r="C33" s="4" t="s">
        <v>0</v>
      </c>
      <c r="D33" s="1"/>
      <c r="E33" s="137">
        <f t="shared" si="0"/>
        <v>0</v>
      </c>
      <c r="G33" s="168"/>
    </row>
    <row r="34" spans="1:7">
      <c r="A34" s="185"/>
      <c r="B34" s="191"/>
      <c r="C34" s="5" t="s">
        <v>96</v>
      </c>
      <c r="D34" s="2"/>
      <c r="E34" s="138">
        <f t="shared" si="0"/>
        <v>0</v>
      </c>
      <c r="G34" s="167">
        <f>IFERROR((E34-E33)/E33, 0)</f>
        <v>0</v>
      </c>
    </row>
    <row r="35" spans="1:7" ht="15" thickBot="1">
      <c r="A35" s="186"/>
      <c r="B35" s="192"/>
      <c r="C35" s="6" t="s">
        <v>97</v>
      </c>
      <c r="D35" s="3"/>
      <c r="E35" s="139">
        <f t="shared" si="0"/>
        <v>0</v>
      </c>
      <c r="G35" s="167">
        <f>IFERROR((E35-E34)/E34, 0)</f>
        <v>0</v>
      </c>
    </row>
    <row r="36" spans="1:7">
      <c r="A36" s="184">
        <v>8</v>
      </c>
      <c r="B36" s="187" t="s">
        <v>80</v>
      </c>
      <c r="C36" s="4" t="s">
        <v>0</v>
      </c>
      <c r="D36" s="1"/>
      <c r="E36" s="137">
        <f t="shared" si="0"/>
        <v>0</v>
      </c>
      <c r="G36" s="168"/>
    </row>
    <row r="37" spans="1:7">
      <c r="A37" s="185"/>
      <c r="B37" s="188"/>
      <c r="C37" s="5" t="s">
        <v>96</v>
      </c>
      <c r="D37" s="2"/>
      <c r="E37" s="138">
        <f t="shared" si="0"/>
        <v>0</v>
      </c>
      <c r="G37" s="167">
        <f>IFERROR((E37-E36)/E36, 0)</f>
        <v>0</v>
      </c>
    </row>
    <row r="38" spans="1:7" ht="15" thickBot="1">
      <c r="A38" s="186"/>
      <c r="B38" s="189"/>
      <c r="C38" s="6" t="s">
        <v>97</v>
      </c>
      <c r="D38" s="3"/>
      <c r="E38" s="139">
        <f>D38*1.21</f>
        <v>0</v>
      </c>
      <c r="G38" s="167">
        <f>IFERROR((E38-E37)/E37, 0)</f>
        <v>0</v>
      </c>
    </row>
    <row r="39" spans="1:7">
      <c r="A39" s="184">
        <v>9</v>
      </c>
      <c r="B39" s="187" t="s">
        <v>83</v>
      </c>
      <c r="C39" s="4" t="s">
        <v>0</v>
      </c>
      <c r="D39" s="1"/>
      <c r="E39" s="137">
        <f>D39*1.21</f>
        <v>0</v>
      </c>
      <c r="G39" s="168"/>
    </row>
    <row r="40" spans="1:7">
      <c r="A40" s="185"/>
      <c r="B40" s="188"/>
      <c r="C40" s="5" t="s">
        <v>96</v>
      </c>
      <c r="D40" s="2"/>
      <c r="E40" s="138">
        <f t="shared" si="0"/>
        <v>0</v>
      </c>
      <c r="G40" s="167">
        <f>IFERROR((E40-E39)/E39, 0)</f>
        <v>0</v>
      </c>
    </row>
    <row r="41" spans="1:7" ht="15" thickBot="1">
      <c r="A41" s="186"/>
      <c r="B41" s="189"/>
      <c r="C41" s="6" t="s">
        <v>97</v>
      </c>
      <c r="D41" s="3"/>
      <c r="E41" s="139">
        <f>D41*1.21</f>
        <v>0</v>
      </c>
      <c r="G41" s="167">
        <f>IFERROR((E41-E40)/E40, 0)</f>
        <v>0</v>
      </c>
    </row>
    <row r="42" spans="1:7" ht="15" thickBot="1"/>
    <row r="43" spans="1:7" ht="15" thickBot="1">
      <c r="A43" s="181" t="s">
        <v>99</v>
      </c>
      <c r="B43" s="182"/>
      <c r="C43" s="183"/>
      <c r="D43" s="9" t="s">
        <v>100</v>
      </c>
    </row>
    <row r="44" spans="1:7">
      <c r="A44" s="178" t="s">
        <v>101</v>
      </c>
      <c r="B44" s="179"/>
      <c r="C44" s="180"/>
      <c r="D44" s="91"/>
    </row>
    <row r="45" spans="1:7">
      <c r="A45" s="175" t="s">
        <v>102</v>
      </c>
      <c r="B45" s="176"/>
      <c r="C45" s="177"/>
      <c r="D45" s="92"/>
    </row>
    <row r="46" spans="1:7">
      <c r="A46" s="175" t="s">
        <v>103</v>
      </c>
      <c r="B46" s="176"/>
      <c r="C46" s="177"/>
      <c r="D46" s="92"/>
    </row>
    <row r="47" spans="1:7" ht="15" thickBot="1">
      <c r="A47" s="172" t="s">
        <v>104</v>
      </c>
      <c r="B47" s="173"/>
      <c r="C47" s="174"/>
      <c r="D47" s="93"/>
    </row>
    <row r="49" spans="1:1">
      <c r="A49" t="s">
        <v>105</v>
      </c>
    </row>
    <row r="50" spans="1:1">
      <c r="A50" t="s">
        <v>106</v>
      </c>
    </row>
  </sheetData>
  <mergeCells count="24">
    <mergeCell ref="A33:A35"/>
    <mergeCell ref="B33:B35"/>
    <mergeCell ref="A24:A26"/>
    <mergeCell ref="B24:B26"/>
    <mergeCell ref="A27:A29"/>
    <mergeCell ref="B27:B29"/>
    <mergeCell ref="A30:A32"/>
    <mergeCell ref="B30:B32"/>
    <mergeCell ref="C5:D5"/>
    <mergeCell ref="A47:C47"/>
    <mergeCell ref="A46:C46"/>
    <mergeCell ref="A45:C45"/>
    <mergeCell ref="A44:C44"/>
    <mergeCell ref="A43:C43"/>
    <mergeCell ref="A39:A41"/>
    <mergeCell ref="B39:B41"/>
    <mergeCell ref="A36:A38"/>
    <mergeCell ref="B36:B38"/>
    <mergeCell ref="A15:A17"/>
    <mergeCell ref="B15:B17"/>
    <mergeCell ref="A18:A20"/>
    <mergeCell ref="B18:B20"/>
    <mergeCell ref="A21:A23"/>
    <mergeCell ref="B21:B23"/>
  </mergeCells>
  <conditionalFormatting sqref="G16">
    <cfRule type="cellIs" dxfId="40" priority="33" stopIfTrue="1" operator="lessThanOrEqual">
      <formula>0.3</formula>
    </cfRule>
    <cfRule type="cellIs" dxfId="39" priority="34" stopIfTrue="1" operator="greaterThan">
      <formula>0.3</formula>
    </cfRule>
  </conditionalFormatting>
  <conditionalFormatting sqref="G17">
    <cfRule type="cellIs" dxfId="38" priority="35" stopIfTrue="1" operator="lessThanOrEqual">
      <formula>0.2</formula>
    </cfRule>
    <cfRule type="cellIs" dxfId="37" priority="36" stopIfTrue="1" operator="greaterThan">
      <formula>0.2</formula>
    </cfRule>
  </conditionalFormatting>
  <conditionalFormatting sqref="G19">
    <cfRule type="cellIs" dxfId="36" priority="29" stopIfTrue="1" operator="lessThanOrEqual">
      <formula>0.3</formula>
    </cfRule>
    <cfRule type="cellIs" dxfId="35" priority="30" stopIfTrue="1" operator="greaterThan">
      <formula>0.3</formula>
    </cfRule>
  </conditionalFormatting>
  <conditionalFormatting sqref="G20">
    <cfRule type="cellIs" dxfId="34" priority="31" stopIfTrue="1" operator="lessThanOrEqual">
      <formula>0.2</formula>
    </cfRule>
    <cfRule type="cellIs" dxfId="33" priority="32" stopIfTrue="1" operator="greaterThan">
      <formula>0.2</formula>
    </cfRule>
  </conditionalFormatting>
  <conditionalFormatting sqref="G22">
    <cfRule type="cellIs" dxfId="32" priority="25" stopIfTrue="1" operator="lessThanOrEqual">
      <formula>0.3</formula>
    </cfRule>
    <cfRule type="cellIs" dxfId="31" priority="26" stopIfTrue="1" operator="greaterThan">
      <formula>0.3</formula>
    </cfRule>
  </conditionalFormatting>
  <conditionalFormatting sqref="G23">
    <cfRule type="cellIs" dxfId="30" priority="27" stopIfTrue="1" operator="lessThanOrEqual">
      <formula>0.2</formula>
    </cfRule>
    <cfRule type="cellIs" dxfId="29" priority="28" stopIfTrue="1" operator="greaterThan">
      <formula>0.2</formula>
    </cfRule>
  </conditionalFormatting>
  <conditionalFormatting sqref="G25">
    <cfRule type="cellIs" dxfId="28" priority="21" stopIfTrue="1" operator="lessThanOrEqual">
      <formula>0.3</formula>
    </cfRule>
    <cfRule type="cellIs" dxfId="27" priority="22" stopIfTrue="1" operator="greaterThan">
      <formula>0.3</formula>
    </cfRule>
  </conditionalFormatting>
  <conditionalFormatting sqref="G26">
    <cfRule type="cellIs" dxfId="26" priority="23" stopIfTrue="1" operator="lessThanOrEqual">
      <formula>0.2</formula>
    </cfRule>
    <cfRule type="cellIs" dxfId="25" priority="24" stopIfTrue="1" operator="greaterThan">
      <formula>0.2</formula>
    </cfRule>
  </conditionalFormatting>
  <conditionalFormatting sqref="G28">
    <cfRule type="cellIs" dxfId="24" priority="17" stopIfTrue="1" operator="lessThanOrEqual">
      <formula>0.3</formula>
    </cfRule>
    <cfRule type="cellIs" dxfId="23" priority="18" stopIfTrue="1" operator="greaterThan">
      <formula>0.3</formula>
    </cfRule>
  </conditionalFormatting>
  <conditionalFormatting sqref="G29">
    <cfRule type="cellIs" dxfId="22" priority="19" stopIfTrue="1" operator="lessThanOrEqual">
      <formula>0.2</formula>
    </cfRule>
    <cfRule type="cellIs" dxfId="21" priority="20" stopIfTrue="1" operator="greaterThan">
      <formula>0.2</formula>
    </cfRule>
  </conditionalFormatting>
  <conditionalFormatting sqref="G31">
    <cfRule type="cellIs" dxfId="20" priority="13" stopIfTrue="1" operator="lessThanOrEqual">
      <formula>0.3</formula>
    </cfRule>
    <cfRule type="cellIs" dxfId="19" priority="14" stopIfTrue="1" operator="greaterThan">
      <formula>0.3</formula>
    </cfRule>
  </conditionalFormatting>
  <conditionalFormatting sqref="G32">
    <cfRule type="cellIs" dxfId="18" priority="15" stopIfTrue="1" operator="lessThanOrEqual">
      <formula>0.2</formula>
    </cfRule>
    <cfRule type="cellIs" dxfId="17" priority="16" stopIfTrue="1" operator="greaterThan">
      <formula>0.2</formula>
    </cfRule>
  </conditionalFormatting>
  <conditionalFormatting sqref="G34">
    <cfRule type="cellIs" dxfId="16" priority="9" stopIfTrue="1" operator="lessThanOrEqual">
      <formula>0.3</formula>
    </cfRule>
    <cfRule type="cellIs" dxfId="15" priority="10" stopIfTrue="1" operator="greaterThan">
      <formula>0.3</formula>
    </cfRule>
  </conditionalFormatting>
  <conditionalFormatting sqref="G35">
    <cfRule type="cellIs" dxfId="14" priority="11" stopIfTrue="1" operator="lessThanOrEqual">
      <formula>0.2</formula>
    </cfRule>
    <cfRule type="cellIs" dxfId="13" priority="12" stopIfTrue="1" operator="greaterThan">
      <formula>0.2</formula>
    </cfRule>
  </conditionalFormatting>
  <conditionalFormatting sqref="G37">
    <cfRule type="cellIs" dxfId="12" priority="5" stopIfTrue="1" operator="lessThanOrEqual">
      <formula>0.3</formula>
    </cfRule>
    <cfRule type="cellIs" dxfId="11" priority="6" stopIfTrue="1" operator="greaterThan">
      <formula>0.3</formula>
    </cfRule>
  </conditionalFormatting>
  <conditionalFormatting sqref="G38">
    <cfRule type="cellIs" dxfId="10" priority="7" stopIfTrue="1" operator="lessThanOrEqual">
      <formula>0.2</formula>
    </cfRule>
    <cfRule type="cellIs" dxfId="9" priority="8" stopIfTrue="1" operator="greaterThan">
      <formula>0.2</formula>
    </cfRule>
  </conditionalFormatting>
  <conditionalFormatting sqref="G40">
    <cfRule type="cellIs" dxfId="8" priority="1" stopIfTrue="1" operator="lessThanOrEqual">
      <formula>0.3</formula>
    </cfRule>
    <cfRule type="cellIs" dxfId="7" priority="2" stopIfTrue="1" operator="greaterThan">
      <formula>0.3</formula>
    </cfRule>
  </conditionalFormatting>
  <conditionalFormatting sqref="G41">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41"/>
  <sheetViews>
    <sheetView zoomScale="55" zoomScaleNormal="55"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18</v>
      </c>
    </row>
    <row r="2" spans="1:12" ht="9.6" customHeight="1">
      <c r="A2" s="11"/>
    </row>
    <row r="3" spans="1:12" ht="18">
      <c r="A3" s="11" t="str">
        <f>'Profielen (minimale eisen)'!A2</f>
        <v>LOT 3 :</v>
      </c>
      <c r="B3" s="11" t="str">
        <f>'Profielen (minimale eisen)'!B2</f>
        <v>G3-Ondersteuning van de strategie</v>
      </c>
    </row>
    <row r="4" spans="1:12" ht="9" customHeight="1" thickBot="1">
      <c r="A4" s="11"/>
      <c r="B4" s="11"/>
    </row>
    <row r="5" spans="1:12" ht="15" thickBot="1">
      <c r="A5" s="10" t="s">
        <v>86</v>
      </c>
      <c r="C5" s="170">
        <f>'Criterium1.Eenheidsprijs'!C5</f>
        <v>0</v>
      </c>
      <c r="D5" s="171"/>
    </row>
    <row r="6" spans="1:12" ht="9" customHeight="1"/>
    <row r="7" spans="1:12" ht="15.6">
      <c r="A7" s="57" t="s">
        <v>87</v>
      </c>
      <c r="B7" s="58"/>
      <c r="C7" s="58"/>
      <c r="D7" s="58"/>
    </row>
    <row r="8" spans="1:12" ht="9" customHeight="1"/>
    <row r="9" spans="1:12" ht="15.6">
      <c r="A9" s="55" t="s">
        <v>48</v>
      </c>
    </row>
    <row r="10" spans="1:12">
      <c r="A10" s="53" t="s">
        <v>107</v>
      </c>
      <c r="F10" s="50" t="s">
        <v>108</v>
      </c>
      <c r="G10" s="47"/>
      <c r="H10" s="47"/>
      <c r="I10" s="47"/>
      <c r="J10" s="47"/>
      <c r="K10" s="47"/>
      <c r="L10" s="47"/>
    </row>
    <row r="11" spans="1:12" ht="15" thickBot="1"/>
    <row r="12" spans="1:12" ht="29.4" thickBot="1">
      <c r="A12" s="7" t="s">
        <v>51</v>
      </c>
      <c r="B12" s="8" t="s">
        <v>91</v>
      </c>
      <c r="C12" s="7" t="s">
        <v>92</v>
      </c>
      <c r="D12" s="15" t="s">
        <v>93</v>
      </c>
      <c r="F12" s="18" t="s">
        <v>109</v>
      </c>
      <c r="G12" s="16" t="s">
        <v>110</v>
      </c>
      <c r="H12" s="16" t="s">
        <v>111</v>
      </c>
      <c r="I12" s="16" t="s">
        <v>112</v>
      </c>
      <c r="K12" s="17" t="s">
        <v>113</v>
      </c>
      <c r="L12" s="140" t="s">
        <v>114</v>
      </c>
    </row>
    <row r="13" spans="1:12">
      <c r="A13" s="184">
        <v>1</v>
      </c>
      <c r="B13" s="187" t="s">
        <v>56</v>
      </c>
      <c r="C13" s="12" t="s">
        <v>0</v>
      </c>
      <c r="D13" s="34">
        <f>'Criterium1.Eenheidsprijs'!D15</f>
        <v>0</v>
      </c>
      <c r="F13" s="184">
        <v>501</v>
      </c>
      <c r="G13" s="25">
        <f>D13*F$13</f>
        <v>0</v>
      </c>
      <c r="H13" s="19">
        <v>0.1</v>
      </c>
      <c r="I13" s="22">
        <f>G13*H13</f>
        <v>0</v>
      </c>
      <c r="K13" s="193">
        <f>I13+I14+I15</f>
        <v>0</v>
      </c>
      <c r="L13" s="193">
        <f>K13*1.21</f>
        <v>0</v>
      </c>
    </row>
    <row r="14" spans="1:12">
      <c r="A14" s="185"/>
      <c r="B14" s="188"/>
      <c r="C14" s="13" t="s">
        <v>96</v>
      </c>
      <c r="D14" s="35">
        <f>'Criterium1.Eenheidsprijs'!D16</f>
        <v>0</v>
      </c>
      <c r="F14" s="185"/>
      <c r="G14" s="23">
        <f t="shared" ref="G14:G15" si="0">D14*F$13</f>
        <v>0</v>
      </c>
      <c r="H14" s="20">
        <v>0.5</v>
      </c>
      <c r="I14" s="23">
        <f t="shared" ref="I14:I36" si="1">G14*H14</f>
        <v>0</v>
      </c>
      <c r="K14" s="194"/>
      <c r="L14" s="194"/>
    </row>
    <row r="15" spans="1:12" ht="15" thickBot="1">
      <c r="A15" s="186"/>
      <c r="B15" s="189"/>
      <c r="C15" s="14" t="s">
        <v>97</v>
      </c>
      <c r="D15" s="36">
        <f>'Criterium1.Eenheidsprijs'!D17</f>
        <v>0</v>
      </c>
      <c r="F15" s="186"/>
      <c r="G15" s="26">
        <f t="shared" si="0"/>
        <v>0</v>
      </c>
      <c r="H15" s="21">
        <v>0.4</v>
      </c>
      <c r="I15" s="24">
        <f t="shared" si="1"/>
        <v>0</v>
      </c>
      <c r="K15" s="195"/>
      <c r="L15" s="195"/>
    </row>
    <row r="16" spans="1:12">
      <c r="A16" s="184">
        <v>2</v>
      </c>
      <c r="B16" s="187" t="s">
        <v>59</v>
      </c>
      <c r="C16" s="12" t="s">
        <v>0</v>
      </c>
      <c r="D16" s="34">
        <f>'Criterium1.Eenheidsprijs'!D18</f>
        <v>0</v>
      </c>
      <c r="F16" s="184">
        <v>501</v>
      </c>
      <c r="G16" s="25">
        <f>D16*F$16</f>
        <v>0</v>
      </c>
      <c r="H16" s="19">
        <v>0.1</v>
      </c>
      <c r="I16" s="22">
        <f t="shared" si="1"/>
        <v>0</v>
      </c>
      <c r="K16" s="193">
        <f t="shared" ref="K16" si="2">I16+I17+I18</f>
        <v>0</v>
      </c>
      <c r="L16" s="193">
        <f t="shared" ref="L16" si="3">K16*1.21</f>
        <v>0</v>
      </c>
    </row>
    <row r="17" spans="1:12">
      <c r="A17" s="185"/>
      <c r="B17" s="188"/>
      <c r="C17" s="13" t="s">
        <v>96</v>
      </c>
      <c r="D17" s="35">
        <f>'Criterium1.Eenheidsprijs'!D19</f>
        <v>0</v>
      </c>
      <c r="F17" s="185"/>
      <c r="G17" s="23">
        <f>D17*F$16</f>
        <v>0</v>
      </c>
      <c r="H17" s="20">
        <v>0.5</v>
      </c>
      <c r="I17" s="23">
        <f t="shared" si="1"/>
        <v>0</v>
      </c>
      <c r="K17" s="194"/>
      <c r="L17" s="194"/>
    </row>
    <row r="18" spans="1:12" ht="15" thickBot="1">
      <c r="A18" s="186"/>
      <c r="B18" s="189"/>
      <c r="C18" s="14" t="s">
        <v>97</v>
      </c>
      <c r="D18" s="36">
        <f>'Criterium1.Eenheidsprijs'!D20</f>
        <v>0</v>
      </c>
      <c r="F18" s="186"/>
      <c r="G18" s="27">
        <f>D18*F$16</f>
        <v>0</v>
      </c>
      <c r="H18" s="21">
        <v>0.4</v>
      </c>
      <c r="I18" s="24">
        <f t="shared" si="1"/>
        <v>0</v>
      </c>
      <c r="K18" s="196"/>
      <c r="L18" s="195"/>
    </row>
    <row r="19" spans="1:12">
      <c r="A19" s="184">
        <v>3</v>
      </c>
      <c r="B19" s="187" t="s">
        <v>63</v>
      </c>
      <c r="C19" s="12" t="s">
        <v>0</v>
      </c>
      <c r="D19" s="34">
        <f>'Criterium1.Eenheidsprijs'!D21</f>
        <v>0</v>
      </c>
      <c r="F19" s="184">
        <v>301</v>
      </c>
      <c r="G19" s="25">
        <f>D19*F$19</f>
        <v>0</v>
      </c>
      <c r="H19" s="19">
        <v>0.1</v>
      </c>
      <c r="I19" s="22">
        <f t="shared" si="1"/>
        <v>0</v>
      </c>
      <c r="K19" s="193">
        <f t="shared" ref="K19" si="4">I19+I20+I21</f>
        <v>0</v>
      </c>
      <c r="L19" s="193">
        <f t="shared" ref="L19" si="5">K19*1.21</f>
        <v>0</v>
      </c>
    </row>
    <row r="20" spans="1:12">
      <c r="A20" s="185"/>
      <c r="B20" s="188"/>
      <c r="C20" s="13" t="s">
        <v>96</v>
      </c>
      <c r="D20" s="35">
        <f>'Criterium1.Eenheidsprijs'!D22</f>
        <v>0</v>
      </c>
      <c r="F20" s="185"/>
      <c r="G20" s="23">
        <f t="shared" ref="G20:G21" si="6">D20*F$19</f>
        <v>0</v>
      </c>
      <c r="H20" s="20">
        <v>0.5</v>
      </c>
      <c r="I20" s="23">
        <f t="shared" si="1"/>
        <v>0</v>
      </c>
      <c r="K20" s="194"/>
      <c r="L20" s="194"/>
    </row>
    <row r="21" spans="1:12" ht="15" thickBot="1">
      <c r="A21" s="186"/>
      <c r="B21" s="189"/>
      <c r="C21" s="14" t="s">
        <v>97</v>
      </c>
      <c r="D21" s="36">
        <f>'Criterium1.Eenheidsprijs'!D23</f>
        <v>0</v>
      </c>
      <c r="F21" s="186"/>
      <c r="G21" s="26">
        <f t="shared" si="6"/>
        <v>0</v>
      </c>
      <c r="H21" s="21">
        <v>0.4</v>
      </c>
      <c r="I21" s="24">
        <f t="shared" si="1"/>
        <v>0</v>
      </c>
      <c r="K21" s="196"/>
      <c r="L21" s="195"/>
    </row>
    <row r="22" spans="1:12">
      <c r="A22" s="184">
        <v>4</v>
      </c>
      <c r="B22" s="187" t="s">
        <v>66</v>
      </c>
      <c r="C22" s="12" t="s">
        <v>0</v>
      </c>
      <c r="D22" s="34">
        <f>'Criterium1.Eenheidsprijs'!D24</f>
        <v>0</v>
      </c>
      <c r="F22" s="184">
        <v>301</v>
      </c>
      <c r="G22" s="25">
        <f>D22*F$22</f>
        <v>0</v>
      </c>
      <c r="H22" s="19">
        <v>0.1</v>
      </c>
      <c r="I22" s="22">
        <f t="shared" si="1"/>
        <v>0</v>
      </c>
      <c r="K22" s="193">
        <f t="shared" ref="K22" si="7">I22+I23+I24</f>
        <v>0</v>
      </c>
      <c r="L22" s="193">
        <f t="shared" ref="L22" si="8">K22*1.21</f>
        <v>0</v>
      </c>
    </row>
    <row r="23" spans="1:12">
      <c r="A23" s="185"/>
      <c r="B23" s="188"/>
      <c r="C23" s="13" t="s">
        <v>96</v>
      </c>
      <c r="D23" s="35">
        <f>'Criterium1.Eenheidsprijs'!D25</f>
        <v>0</v>
      </c>
      <c r="F23" s="185"/>
      <c r="G23" s="23">
        <f t="shared" ref="G23:G24" si="9">D23*F$22</f>
        <v>0</v>
      </c>
      <c r="H23" s="20">
        <v>0.5</v>
      </c>
      <c r="I23" s="23">
        <f t="shared" si="1"/>
        <v>0</v>
      </c>
      <c r="K23" s="194"/>
      <c r="L23" s="194"/>
    </row>
    <row r="24" spans="1:12" ht="15" thickBot="1">
      <c r="A24" s="186"/>
      <c r="B24" s="189"/>
      <c r="C24" s="14" t="s">
        <v>97</v>
      </c>
      <c r="D24" s="36">
        <f>'Criterium1.Eenheidsprijs'!D26</f>
        <v>0</v>
      </c>
      <c r="F24" s="186"/>
      <c r="G24" s="26">
        <f t="shared" si="9"/>
        <v>0</v>
      </c>
      <c r="H24" s="21">
        <v>0.4</v>
      </c>
      <c r="I24" s="24">
        <f t="shared" si="1"/>
        <v>0</v>
      </c>
      <c r="K24" s="196"/>
      <c r="L24" s="195"/>
    </row>
    <row r="25" spans="1:12">
      <c r="A25" s="184">
        <v>5</v>
      </c>
      <c r="B25" s="187" t="s">
        <v>15</v>
      </c>
      <c r="C25" s="12" t="s">
        <v>0</v>
      </c>
      <c r="D25" s="34">
        <f>'Criterium1.Eenheidsprijs'!D27</f>
        <v>0</v>
      </c>
      <c r="F25" s="184">
        <v>101</v>
      </c>
      <c r="G25" s="25">
        <f>D25*F$25</f>
        <v>0</v>
      </c>
      <c r="H25" s="19">
        <v>0.1</v>
      </c>
      <c r="I25" s="22">
        <f t="shared" si="1"/>
        <v>0</v>
      </c>
      <c r="K25" s="193">
        <f t="shared" ref="K25" si="10">I25+I26+I27</f>
        <v>0</v>
      </c>
      <c r="L25" s="193">
        <f t="shared" ref="L25" si="11">K25*1.21</f>
        <v>0</v>
      </c>
    </row>
    <row r="26" spans="1:12">
      <c r="A26" s="185"/>
      <c r="B26" s="188"/>
      <c r="C26" s="13" t="s">
        <v>96</v>
      </c>
      <c r="D26" s="35">
        <f>'Criterium1.Eenheidsprijs'!D28</f>
        <v>0</v>
      </c>
      <c r="F26" s="185"/>
      <c r="G26" s="23">
        <f t="shared" ref="G26:G27" si="12">D26*F$25</f>
        <v>0</v>
      </c>
      <c r="H26" s="20">
        <v>0.5</v>
      </c>
      <c r="I26" s="23">
        <f t="shared" si="1"/>
        <v>0</v>
      </c>
      <c r="K26" s="194"/>
      <c r="L26" s="194"/>
    </row>
    <row r="27" spans="1:12" ht="15" thickBot="1">
      <c r="A27" s="186"/>
      <c r="B27" s="189"/>
      <c r="C27" s="14" t="s">
        <v>97</v>
      </c>
      <c r="D27" s="36">
        <f>'Criterium1.Eenheidsprijs'!D29</f>
        <v>0</v>
      </c>
      <c r="F27" s="186"/>
      <c r="G27" s="26">
        <f t="shared" si="12"/>
        <v>0</v>
      </c>
      <c r="H27" s="21">
        <v>0.4</v>
      </c>
      <c r="I27" s="24">
        <f t="shared" si="1"/>
        <v>0</v>
      </c>
      <c r="K27" s="196"/>
      <c r="L27" s="195"/>
    </row>
    <row r="28" spans="1:12">
      <c r="A28" s="184">
        <v>6</v>
      </c>
      <c r="B28" s="190" t="s">
        <v>73</v>
      </c>
      <c r="C28" s="12" t="s">
        <v>0</v>
      </c>
      <c r="D28" s="34">
        <f>'Criterium1.Eenheidsprijs'!D30</f>
        <v>0</v>
      </c>
      <c r="F28" s="184">
        <v>101</v>
      </c>
      <c r="G28" s="25">
        <f>D28*F$28</f>
        <v>0</v>
      </c>
      <c r="H28" s="19">
        <v>0.1</v>
      </c>
      <c r="I28" s="22">
        <f t="shared" si="1"/>
        <v>0</v>
      </c>
      <c r="K28" s="193">
        <f t="shared" ref="K28" si="13">I28+I29+I30</f>
        <v>0</v>
      </c>
      <c r="L28" s="193">
        <f t="shared" ref="L28" si="14">K28*1.21</f>
        <v>0</v>
      </c>
    </row>
    <row r="29" spans="1:12">
      <c r="A29" s="185"/>
      <c r="B29" s="191"/>
      <c r="C29" s="13" t="s">
        <v>96</v>
      </c>
      <c r="D29" s="35">
        <f>'Criterium1.Eenheidsprijs'!D31</f>
        <v>0</v>
      </c>
      <c r="F29" s="185"/>
      <c r="G29" s="23">
        <f t="shared" ref="G29:G30" si="15">D29*F$28</f>
        <v>0</v>
      </c>
      <c r="H29" s="20">
        <v>0.5</v>
      </c>
      <c r="I29" s="23">
        <f t="shared" si="1"/>
        <v>0</v>
      </c>
      <c r="K29" s="194"/>
      <c r="L29" s="194"/>
    </row>
    <row r="30" spans="1:12" ht="15" thickBot="1">
      <c r="A30" s="186"/>
      <c r="B30" s="192"/>
      <c r="C30" s="14" t="s">
        <v>97</v>
      </c>
      <c r="D30" s="132">
        <f>'Criterium1.Eenheidsprijs'!D32</f>
        <v>0</v>
      </c>
      <c r="F30" s="186"/>
      <c r="G30" s="26">
        <f t="shared" si="15"/>
        <v>0</v>
      </c>
      <c r="H30" s="21">
        <v>0.4</v>
      </c>
      <c r="I30" s="24">
        <f t="shared" si="1"/>
        <v>0</v>
      </c>
      <c r="K30" s="196"/>
      <c r="L30" s="195"/>
    </row>
    <row r="31" spans="1:12">
      <c r="A31" s="184">
        <v>7</v>
      </c>
      <c r="B31" s="190" t="s">
        <v>77</v>
      </c>
      <c r="C31" s="12" t="s">
        <v>0</v>
      </c>
      <c r="D31" s="34">
        <f>'Criterium1.Eenheidsprijs'!D33</f>
        <v>0</v>
      </c>
      <c r="F31" s="184">
        <v>101</v>
      </c>
      <c r="G31" s="25">
        <f>D31*F$31</f>
        <v>0</v>
      </c>
      <c r="H31" s="19">
        <v>0.1</v>
      </c>
      <c r="I31" s="22">
        <f t="shared" si="1"/>
        <v>0</v>
      </c>
      <c r="K31" s="193">
        <f t="shared" ref="K31" si="16">I31+I32+I33</f>
        <v>0</v>
      </c>
      <c r="L31" s="193">
        <f t="shared" ref="L31" si="17">K31*1.21</f>
        <v>0</v>
      </c>
    </row>
    <row r="32" spans="1:12">
      <c r="A32" s="185"/>
      <c r="B32" s="191"/>
      <c r="C32" s="13" t="s">
        <v>96</v>
      </c>
      <c r="D32" s="35">
        <f>'Criterium1.Eenheidsprijs'!D34</f>
        <v>0</v>
      </c>
      <c r="F32" s="185"/>
      <c r="G32" s="23">
        <f t="shared" ref="G32:G33" si="18">D32*F$31</f>
        <v>0</v>
      </c>
      <c r="H32" s="20">
        <v>0.5</v>
      </c>
      <c r="I32" s="23">
        <f t="shared" si="1"/>
        <v>0</v>
      </c>
      <c r="K32" s="194"/>
      <c r="L32" s="194"/>
    </row>
    <row r="33" spans="1:12" ht="15" thickBot="1">
      <c r="A33" s="186"/>
      <c r="B33" s="192"/>
      <c r="C33" s="14" t="s">
        <v>97</v>
      </c>
      <c r="D33" s="36">
        <f>'Criterium1.Eenheidsprijs'!D35</f>
        <v>0</v>
      </c>
      <c r="F33" s="186"/>
      <c r="G33" s="26">
        <f t="shared" si="18"/>
        <v>0</v>
      </c>
      <c r="H33" s="21">
        <v>0.4</v>
      </c>
      <c r="I33" s="24">
        <f t="shared" si="1"/>
        <v>0</v>
      </c>
      <c r="K33" s="196"/>
      <c r="L33" s="195"/>
    </row>
    <row r="34" spans="1:12">
      <c r="A34" s="184">
        <v>8</v>
      </c>
      <c r="B34" s="187" t="s">
        <v>80</v>
      </c>
      <c r="C34" s="12" t="s">
        <v>0</v>
      </c>
      <c r="D34" s="34">
        <f>'Criterium1.Eenheidsprijs'!D36</f>
        <v>0</v>
      </c>
      <c r="F34" s="184">
        <v>101</v>
      </c>
      <c r="G34" s="45">
        <f>D34*F$34</f>
        <v>0</v>
      </c>
      <c r="H34" s="19">
        <v>0.1</v>
      </c>
      <c r="I34" s="22">
        <f t="shared" si="1"/>
        <v>0</v>
      </c>
      <c r="K34" s="193">
        <f t="shared" ref="K34" si="19">I34+I35+I36</f>
        <v>0</v>
      </c>
      <c r="L34" s="193">
        <f t="shared" ref="L34" si="20">K34*1.21</f>
        <v>0</v>
      </c>
    </row>
    <row r="35" spans="1:12">
      <c r="A35" s="185"/>
      <c r="B35" s="188"/>
      <c r="C35" s="13" t="s">
        <v>96</v>
      </c>
      <c r="D35" s="35">
        <f>'Criterium1.Eenheidsprijs'!D37</f>
        <v>0</v>
      </c>
      <c r="F35" s="185"/>
      <c r="G35" s="28">
        <f t="shared" ref="G35:G36" si="21">D35*F$34</f>
        <v>0</v>
      </c>
      <c r="H35" s="20">
        <v>0.5</v>
      </c>
      <c r="I35" s="23">
        <f t="shared" si="1"/>
        <v>0</v>
      </c>
      <c r="K35" s="194"/>
      <c r="L35" s="194"/>
    </row>
    <row r="36" spans="1:12" ht="15" thickBot="1">
      <c r="A36" s="186"/>
      <c r="B36" s="189"/>
      <c r="C36" s="14" t="s">
        <v>97</v>
      </c>
      <c r="D36" s="36">
        <f>'Criterium1.Eenheidsprijs'!D38</f>
        <v>0</v>
      </c>
      <c r="F36" s="186"/>
      <c r="G36" s="46">
        <f t="shared" si="21"/>
        <v>0</v>
      </c>
      <c r="H36" s="21">
        <v>0.4</v>
      </c>
      <c r="I36" s="24">
        <f t="shared" si="1"/>
        <v>0</v>
      </c>
      <c r="K36" s="196"/>
      <c r="L36" s="195"/>
    </row>
    <row r="37" spans="1:12">
      <c r="A37" s="184">
        <v>9</v>
      </c>
      <c r="B37" s="187" t="s">
        <v>83</v>
      </c>
      <c r="C37" s="12" t="s">
        <v>0</v>
      </c>
      <c r="D37" s="34">
        <f>'Criterium1.Eenheidsprijs'!D39</f>
        <v>0</v>
      </c>
      <c r="F37" s="184">
        <v>101</v>
      </c>
      <c r="G37" s="45">
        <f>D37*F$34</f>
        <v>0</v>
      </c>
      <c r="H37" s="19">
        <v>0.1</v>
      </c>
      <c r="I37" s="88">
        <f t="shared" ref="I37:I39" si="22">G37*H37</f>
        <v>0</v>
      </c>
      <c r="K37" s="193">
        <f t="shared" ref="K37" si="23">I37+I38+I39</f>
        <v>0</v>
      </c>
      <c r="L37" s="193">
        <f>K37*1.21</f>
        <v>0</v>
      </c>
    </row>
    <row r="38" spans="1:12">
      <c r="A38" s="185"/>
      <c r="B38" s="188"/>
      <c r="C38" s="13" t="s">
        <v>96</v>
      </c>
      <c r="D38" s="35">
        <f>'Criterium1.Eenheidsprijs'!D40</f>
        <v>0</v>
      </c>
      <c r="F38" s="185"/>
      <c r="G38" s="89">
        <f t="shared" ref="G38:G39" si="24">D38*F$34</f>
        <v>0</v>
      </c>
      <c r="H38" s="20">
        <v>0.5</v>
      </c>
      <c r="I38" s="89">
        <f t="shared" si="22"/>
        <v>0</v>
      </c>
      <c r="K38" s="194"/>
      <c r="L38" s="194"/>
    </row>
    <row r="39" spans="1:12" ht="15" thickBot="1">
      <c r="A39" s="186"/>
      <c r="B39" s="189"/>
      <c r="C39" s="14" t="s">
        <v>97</v>
      </c>
      <c r="D39" s="36">
        <f>'Criterium1.Eenheidsprijs'!D41</f>
        <v>0</v>
      </c>
      <c r="F39" s="186"/>
      <c r="G39" s="46">
        <f t="shared" si="24"/>
        <v>0</v>
      </c>
      <c r="H39" s="21">
        <v>0.4</v>
      </c>
      <c r="I39" s="90">
        <f t="shared" si="22"/>
        <v>0</v>
      </c>
      <c r="K39" s="196"/>
      <c r="L39" s="196"/>
    </row>
    <row r="41" spans="1:12" ht="15.6">
      <c r="H41" s="50" t="s">
        <v>115</v>
      </c>
      <c r="I41" s="51"/>
      <c r="J41" s="51"/>
      <c r="K41" s="52">
        <f>K13+K16+K19+K22+K25+K28+K31+K34+K37</f>
        <v>0</v>
      </c>
      <c r="L41" s="52">
        <f>L13+L16+L19+L22+L25+L28+L31+L34+L37</f>
        <v>0</v>
      </c>
    </row>
  </sheetData>
  <mergeCells count="46">
    <mergeCell ref="A37:A39"/>
    <mergeCell ref="B37:B39"/>
    <mergeCell ref="F37:F39"/>
    <mergeCell ref="K37:K39"/>
    <mergeCell ref="A13:A15"/>
    <mergeCell ref="B13:B15"/>
    <mergeCell ref="A16:A18"/>
    <mergeCell ref="B16:B18"/>
    <mergeCell ref="A19:A21"/>
    <mergeCell ref="B19:B21"/>
    <mergeCell ref="F25:F27"/>
    <mergeCell ref="A22:A24"/>
    <mergeCell ref="B22:B24"/>
    <mergeCell ref="A25:A27"/>
    <mergeCell ref="B25:B27"/>
    <mergeCell ref="K28:K30"/>
    <mergeCell ref="K31:K33"/>
    <mergeCell ref="K34:K36"/>
    <mergeCell ref="A31:A33"/>
    <mergeCell ref="B31:B33"/>
    <mergeCell ref="A34:A36"/>
    <mergeCell ref="B34:B36"/>
    <mergeCell ref="A28:A30"/>
    <mergeCell ref="B28:B30"/>
    <mergeCell ref="F34:F36"/>
    <mergeCell ref="F31:F33"/>
    <mergeCell ref="F28:F30"/>
    <mergeCell ref="K13:K15"/>
    <mergeCell ref="K16:K18"/>
    <mergeCell ref="K19:K21"/>
    <mergeCell ref="K22:K24"/>
    <mergeCell ref="K25:K27"/>
    <mergeCell ref="C5:D5"/>
    <mergeCell ref="F13:F15"/>
    <mergeCell ref="F16:F18"/>
    <mergeCell ref="F19:F21"/>
    <mergeCell ref="F22:F24"/>
    <mergeCell ref="L28:L30"/>
    <mergeCell ref="L31:L33"/>
    <mergeCell ref="L34:L36"/>
    <mergeCell ref="L37:L39"/>
    <mergeCell ref="L13:L15"/>
    <mergeCell ref="L16:L18"/>
    <mergeCell ref="L19:L21"/>
    <mergeCell ref="L22:L24"/>
    <mergeCell ref="L25:L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6"/>
  <sheetViews>
    <sheetView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18</v>
      </c>
    </row>
    <row r="2" spans="1:4" ht="9.6" customHeight="1">
      <c r="A2" s="11"/>
    </row>
    <row r="3" spans="1:4" ht="18">
      <c r="A3" s="11" t="str">
        <f>'Profielen (minimale eisen)'!A2</f>
        <v>LOT 3 :</v>
      </c>
      <c r="B3" s="11" t="str">
        <f>'Profielen (minimale eisen)'!B2</f>
        <v>G3-Ondersteuning van de strategie</v>
      </c>
    </row>
    <row r="4" spans="1:4" ht="9" customHeight="1" thickBot="1">
      <c r="A4" s="11"/>
      <c r="B4" s="11"/>
    </row>
    <row r="5" spans="1:4" ht="15" thickBot="1">
      <c r="A5" s="10" t="s">
        <v>86</v>
      </c>
      <c r="C5" s="170">
        <f>Prijsscenario!C5</f>
        <v>0</v>
      </c>
      <c r="D5" s="171"/>
    </row>
    <row r="6" spans="1:4" ht="9" customHeight="1"/>
    <row r="7" spans="1:4" ht="15.6">
      <c r="A7" s="57" t="s">
        <v>117</v>
      </c>
      <c r="B7" s="58"/>
      <c r="C7" s="58"/>
      <c r="D7" s="58"/>
    </row>
    <row r="8" spans="1:4" ht="9" customHeight="1"/>
    <row r="9" spans="1:4" ht="15.6">
      <c r="A9" s="55" t="s">
        <v>48</v>
      </c>
    </row>
    <row r="10" spans="1:4" ht="15.6">
      <c r="A10" s="60" t="s">
        <v>167</v>
      </c>
    </row>
    <row r="11" spans="1:4" ht="19.5" customHeight="1">
      <c r="A11" s="198" t="s">
        <v>168</v>
      </c>
      <c r="B11" s="198"/>
    </row>
    <row r="12" spans="1:4" ht="19.5" customHeight="1">
      <c r="A12" s="198" t="s">
        <v>169</v>
      </c>
      <c r="B12" s="198"/>
    </row>
    <row r="13" spans="1:4" ht="19.5" customHeight="1">
      <c r="A13" s="198" t="s">
        <v>170</v>
      </c>
      <c r="B13" s="198"/>
    </row>
    <row r="14" spans="1:4" ht="19.5" customHeight="1">
      <c r="A14" s="198" t="s">
        <v>171</v>
      </c>
      <c r="B14" s="198"/>
    </row>
    <row r="15" spans="1:4">
      <c r="A15" s="87"/>
      <c r="B15" s="87"/>
    </row>
    <row r="16" spans="1:4" ht="15.6">
      <c r="A16" s="97" t="s">
        <v>172</v>
      </c>
    </row>
    <row r="17" spans="1:4" ht="9" customHeight="1">
      <c r="A17" s="63"/>
    </row>
    <row r="18" spans="1:4" ht="15.6">
      <c r="A18" s="61" t="s">
        <v>173</v>
      </c>
      <c r="B18" s="62"/>
      <c r="C18" s="62"/>
      <c r="D18" s="62"/>
    </row>
    <row r="19" spans="1:4" ht="14.7" customHeight="1">
      <c r="A19" s="197" t="s">
        <v>174</v>
      </c>
      <c r="B19" s="197"/>
      <c r="C19" s="197"/>
      <c r="D19" s="197"/>
    </row>
    <row r="20" spans="1:4">
      <c r="A20" s="197"/>
      <c r="B20" s="197"/>
      <c r="C20" s="197"/>
      <c r="D20" s="197"/>
    </row>
    <row r="21" spans="1:4">
      <c r="A21" s="197"/>
      <c r="B21" s="197"/>
      <c r="C21" s="197"/>
      <c r="D21" s="197"/>
    </row>
    <row r="22" spans="1:4">
      <c r="A22" s="197"/>
      <c r="B22" s="197"/>
      <c r="C22" s="197"/>
      <c r="D22" s="197"/>
    </row>
    <row r="23" spans="1:4">
      <c r="A23" s="197"/>
      <c r="B23" s="197"/>
      <c r="C23" s="197"/>
      <c r="D23" s="197"/>
    </row>
    <row r="24" spans="1:4">
      <c r="A24" s="133"/>
      <c r="B24" s="133"/>
      <c r="C24" s="133"/>
      <c r="D24" s="133"/>
    </row>
    <row r="25" spans="1:4">
      <c r="A25" s="133"/>
      <c r="B25" s="133"/>
      <c r="C25" s="133"/>
      <c r="D25" s="133"/>
    </row>
    <row r="26" spans="1:4">
      <c r="A26" s="39"/>
    </row>
  </sheetData>
  <mergeCells count="6">
    <mergeCell ref="A19:D23"/>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9" customWidth="1"/>
    <col min="2" max="2" width="32.33203125" style="29" customWidth="1"/>
    <col min="3" max="3" width="17" style="29" customWidth="1"/>
    <col min="4" max="4" width="23.33203125" style="29" customWidth="1"/>
    <col min="5" max="5" width="33.332031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18</v>
      </c>
    </row>
    <row r="2" spans="1:58" customFormat="1" ht="9.6" customHeight="1">
      <c r="A2" s="11"/>
    </row>
    <row r="3" spans="1:58" customFormat="1" ht="18">
      <c r="A3" s="11" t="str">
        <f>'Profielen (minimale eisen)'!A2</f>
        <v>LOT 3 :</v>
      </c>
      <c r="B3" s="11" t="str">
        <f>'Profielen (minimale eisen)'!B2</f>
        <v>G3-Ondersteuning van de strategie</v>
      </c>
    </row>
    <row r="4" spans="1:58" customFormat="1" ht="9" customHeight="1" thickBot="1">
      <c r="A4" s="11"/>
      <c r="B4" s="11"/>
    </row>
    <row r="5" spans="1:58" customFormat="1" thickBot="1">
      <c r="A5" s="10" t="s">
        <v>86</v>
      </c>
      <c r="C5" s="170">
        <f>UseCase!C5</f>
        <v>0</v>
      </c>
      <c r="D5" s="171"/>
    </row>
    <row r="6" spans="1:58" customFormat="1" ht="9" customHeight="1"/>
    <row r="7" spans="1:58" customFormat="1" ht="15.6">
      <c r="A7" s="57" t="s">
        <v>116</v>
      </c>
      <c r="B7" s="57" t="s">
        <v>117</v>
      </c>
      <c r="C7" s="58"/>
      <c r="D7" s="58"/>
      <c r="E7" s="57"/>
      <c r="F7" s="58"/>
      <c r="G7" s="58"/>
      <c r="H7" s="58"/>
      <c r="I7" s="57"/>
      <c r="J7" s="58"/>
      <c r="K7" s="58"/>
      <c r="L7" s="58"/>
      <c r="M7" s="57"/>
      <c r="N7" s="58"/>
      <c r="O7" s="58"/>
      <c r="P7" s="58"/>
      <c r="Q7" s="57"/>
      <c r="R7" s="58"/>
      <c r="S7" s="58"/>
      <c r="T7" s="58"/>
      <c r="U7" s="57"/>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row>
    <row r="8" spans="1:58" customFormat="1" ht="15.6">
      <c r="A8" s="55" t="s">
        <v>48</v>
      </c>
    </row>
    <row r="9" spans="1:58" customFormat="1" ht="14.4">
      <c r="A9" s="37"/>
    </row>
    <row r="10" spans="1:58" customFormat="1" ht="15.6">
      <c r="A10" s="134" t="s">
        <v>118</v>
      </c>
    </row>
    <row r="11" spans="1:58" customFormat="1" ht="14.4">
      <c r="A11" s="98" t="s">
        <v>119</v>
      </c>
    </row>
    <row r="12" spans="1:58" customFormat="1" ht="14.4">
      <c r="A12" s="98" t="s">
        <v>120</v>
      </c>
    </row>
    <row r="13" spans="1:58" customFormat="1" ht="14.4">
      <c r="A13" s="98" t="s">
        <v>121</v>
      </c>
    </row>
    <row r="14" spans="1:58" customFormat="1" ht="14.4">
      <c r="A14" s="98" t="s">
        <v>122</v>
      </c>
    </row>
    <row r="15" spans="1:58" customFormat="1" ht="14.4">
      <c r="A15" s="135" t="s">
        <v>123</v>
      </c>
    </row>
    <row r="16" spans="1:58" customFormat="1" thickBot="1">
      <c r="A16" s="135"/>
    </row>
    <row r="17" spans="1:59" customFormat="1" ht="16.2" thickBot="1">
      <c r="A17" s="144" t="s">
        <v>124</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6"/>
    </row>
    <row r="18" spans="1:59" customFormat="1" ht="16.2" thickBot="1">
      <c r="A18" s="147"/>
      <c r="B18" s="202" t="s">
        <v>125</v>
      </c>
      <c r="C18" s="203"/>
      <c r="D18" s="204"/>
      <c r="E18" s="208" t="s">
        <v>126</v>
      </c>
      <c r="F18" s="209"/>
      <c r="G18" s="209"/>
      <c r="H18" s="209"/>
      <c r="I18" s="209"/>
      <c r="J18" s="210"/>
      <c r="K18" s="211">
        <v>2023</v>
      </c>
      <c r="L18" s="212"/>
      <c r="M18" s="212"/>
      <c r="N18" s="212"/>
      <c r="O18" s="212"/>
      <c r="P18" s="212"/>
      <c r="Q18" s="212"/>
      <c r="R18" s="212"/>
      <c r="S18" s="212"/>
      <c r="T18" s="212"/>
      <c r="U18" s="212"/>
      <c r="V18" s="213"/>
      <c r="W18" s="211">
        <v>2024</v>
      </c>
      <c r="X18" s="212"/>
      <c r="Y18" s="212"/>
      <c r="Z18" s="212"/>
      <c r="AA18" s="212"/>
      <c r="AB18" s="212"/>
      <c r="AC18" s="212"/>
      <c r="AD18" s="212"/>
      <c r="AE18" s="212"/>
      <c r="AF18" s="212"/>
      <c r="AG18" s="212"/>
      <c r="AH18" s="213"/>
      <c r="AI18" s="211">
        <f>$K$24+2</f>
        <v>2025</v>
      </c>
      <c r="AJ18" s="212"/>
      <c r="AK18" s="212"/>
      <c r="AL18" s="212"/>
      <c r="AM18" s="212"/>
      <c r="AN18" s="212"/>
      <c r="AO18" s="212"/>
      <c r="AP18" s="212"/>
      <c r="AQ18" s="212"/>
      <c r="AR18" s="212"/>
      <c r="AS18" s="212"/>
      <c r="AT18" s="213"/>
      <c r="AU18" s="211">
        <f>$K$24+3</f>
        <v>2026</v>
      </c>
      <c r="AV18" s="212"/>
      <c r="AW18" s="212"/>
      <c r="AX18" s="212"/>
      <c r="AY18" s="212"/>
      <c r="AZ18" s="212"/>
      <c r="BA18" s="212"/>
      <c r="BB18" s="212"/>
      <c r="BC18" s="212"/>
      <c r="BD18" s="212"/>
      <c r="BE18" s="212"/>
      <c r="BF18" s="213"/>
      <c r="BG18" s="148"/>
    </row>
    <row r="19" spans="1:59" customFormat="1" ht="43.8" thickBot="1">
      <c r="A19" s="147"/>
      <c r="B19" s="149" t="s">
        <v>127</v>
      </c>
      <c r="C19" s="150" t="s">
        <v>128</v>
      </c>
      <c r="D19" s="151" t="s">
        <v>129</v>
      </c>
      <c r="E19" s="152" t="s">
        <v>130</v>
      </c>
      <c r="F19" s="153" t="s">
        <v>131</v>
      </c>
      <c r="G19" s="153" t="s">
        <v>132</v>
      </c>
      <c r="H19" s="154" t="s">
        <v>133</v>
      </c>
      <c r="I19" s="154" t="s">
        <v>134</v>
      </c>
      <c r="J19" s="155" t="s">
        <v>135</v>
      </c>
      <c r="K19" s="156" t="s">
        <v>136</v>
      </c>
      <c r="L19" s="157" t="s">
        <v>137</v>
      </c>
      <c r="M19" s="157" t="s">
        <v>138</v>
      </c>
      <c r="N19" s="157" t="s">
        <v>139</v>
      </c>
      <c r="O19" s="157" t="s">
        <v>140</v>
      </c>
      <c r="P19" s="157" t="s">
        <v>141</v>
      </c>
      <c r="Q19" s="157" t="s">
        <v>142</v>
      </c>
      <c r="R19" s="157" t="s">
        <v>143</v>
      </c>
      <c r="S19" s="157" t="s">
        <v>144</v>
      </c>
      <c r="T19" s="157" t="s">
        <v>145</v>
      </c>
      <c r="U19" s="157" t="s">
        <v>146</v>
      </c>
      <c r="V19" s="157" t="s">
        <v>147</v>
      </c>
      <c r="W19" s="157" t="s">
        <v>136</v>
      </c>
      <c r="X19" s="157" t="s">
        <v>137</v>
      </c>
      <c r="Y19" s="157" t="s">
        <v>4</v>
      </c>
      <c r="Z19" s="157" t="s">
        <v>9</v>
      </c>
      <c r="AA19" s="157" t="s">
        <v>5</v>
      </c>
      <c r="AB19" s="157" t="s">
        <v>6</v>
      </c>
      <c r="AC19" s="157" t="s">
        <v>10</v>
      </c>
      <c r="AD19" s="157" t="s">
        <v>7</v>
      </c>
      <c r="AE19" s="157" t="s">
        <v>11</v>
      </c>
      <c r="AF19" s="157" t="s">
        <v>3</v>
      </c>
      <c r="AG19" s="157" t="s">
        <v>1</v>
      </c>
      <c r="AH19" s="157" t="s">
        <v>12</v>
      </c>
      <c r="AI19" s="157" t="s">
        <v>8</v>
      </c>
      <c r="AJ19" s="157" t="s">
        <v>137</v>
      </c>
      <c r="AK19" s="157" t="s">
        <v>4</v>
      </c>
      <c r="AL19" s="157" t="s">
        <v>9</v>
      </c>
      <c r="AM19" s="157" t="s">
        <v>5</v>
      </c>
      <c r="AN19" s="157" t="s">
        <v>6</v>
      </c>
      <c r="AO19" s="157" t="s">
        <v>10</v>
      </c>
      <c r="AP19" s="157" t="s">
        <v>7</v>
      </c>
      <c r="AQ19" s="157" t="s">
        <v>11</v>
      </c>
      <c r="AR19" s="157" t="s">
        <v>3</v>
      </c>
      <c r="AS19" s="157" t="s">
        <v>1</v>
      </c>
      <c r="AT19" s="157" t="s">
        <v>12</v>
      </c>
      <c r="AU19" s="157" t="s">
        <v>8</v>
      </c>
      <c r="AV19" s="157" t="s">
        <v>137</v>
      </c>
      <c r="AW19" s="125" t="s">
        <v>4</v>
      </c>
      <c r="AX19" s="125" t="s">
        <v>9</v>
      </c>
      <c r="AY19" s="125" t="s">
        <v>5</v>
      </c>
      <c r="AZ19" s="125" t="s">
        <v>6</v>
      </c>
      <c r="BA19" s="125" t="s">
        <v>10</v>
      </c>
      <c r="BB19" s="125" t="s">
        <v>7</v>
      </c>
      <c r="BC19" s="125" t="s">
        <v>11</v>
      </c>
      <c r="BD19" s="125" t="s">
        <v>3</v>
      </c>
      <c r="BE19" s="125" t="s">
        <v>1</v>
      </c>
      <c r="BF19" s="125" t="s">
        <v>12</v>
      </c>
      <c r="BG19" s="148"/>
    </row>
    <row r="20" spans="1:59" customFormat="1" ht="14.4">
      <c r="A20" s="147"/>
      <c r="B20" s="121" t="s">
        <v>148</v>
      </c>
      <c r="C20" s="122" t="s">
        <v>16</v>
      </c>
      <c r="D20" s="158">
        <f t="shared" ref="D20:D21" si="0">SUM(E20:J20)</f>
        <v>1</v>
      </c>
      <c r="E20" s="112">
        <v>0.5</v>
      </c>
      <c r="F20" s="108">
        <v>0.5</v>
      </c>
      <c r="G20" s="108"/>
      <c r="H20" s="108"/>
      <c r="I20" s="108"/>
      <c r="J20" s="113"/>
      <c r="K20" s="110">
        <v>0.5</v>
      </c>
      <c r="L20" s="106"/>
      <c r="M20" s="106"/>
      <c r="N20" s="106">
        <v>0.5</v>
      </c>
      <c r="O20" s="106"/>
      <c r="P20" s="106"/>
      <c r="Q20" s="106"/>
      <c r="R20" s="106"/>
      <c r="S20" s="106"/>
      <c r="T20" s="107"/>
      <c r="U20" s="107"/>
      <c r="V20" s="107"/>
      <c r="W20" s="106"/>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48"/>
    </row>
    <row r="21" spans="1:59" customFormat="1" ht="14.4">
      <c r="A21" s="147"/>
      <c r="B21" s="101"/>
      <c r="C21" s="100" t="s">
        <v>17</v>
      </c>
      <c r="D21" s="159">
        <f t="shared" si="0"/>
        <v>2</v>
      </c>
      <c r="E21" s="114"/>
      <c r="F21" s="105"/>
      <c r="G21" s="105">
        <v>2</v>
      </c>
      <c r="H21" s="105"/>
      <c r="I21" s="105"/>
      <c r="J21" s="115"/>
      <c r="K21" s="110">
        <v>1</v>
      </c>
      <c r="L21" s="106">
        <v>1</v>
      </c>
      <c r="M21" s="106"/>
      <c r="N21" s="106"/>
      <c r="O21" s="106"/>
      <c r="P21" s="106"/>
      <c r="Q21" s="106"/>
      <c r="R21" s="106"/>
      <c r="S21" s="106"/>
      <c r="T21" s="107"/>
      <c r="U21" s="107"/>
      <c r="V21" s="107"/>
      <c r="W21" s="106"/>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48"/>
    </row>
    <row r="22" spans="1:59" customFormat="1" thickBot="1">
      <c r="A22" s="16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2"/>
    </row>
    <row r="23" spans="1:59" customFormat="1" thickBot="1">
      <c r="A23" s="98"/>
    </row>
    <row r="24" spans="1:59" ht="13.95" customHeight="1" thickBot="1">
      <c r="A24" s="30"/>
      <c r="B24" s="202" t="s">
        <v>125</v>
      </c>
      <c r="C24" s="203"/>
      <c r="D24" s="204"/>
      <c r="E24" s="205" t="s">
        <v>126</v>
      </c>
      <c r="F24" s="206"/>
      <c r="G24" s="206"/>
      <c r="H24" s="206"/>
      <c r="I24" s="206"/>
      <c r="J24" s="207"/>
      <c r="K24" s="199">
        <v>2023</v>
      </c>
      <c r="L24" s="200"/>
      <c r="M24" s="200"/>
      <c r="N24" s="200"/>
      <c r="O24" s="200"/>
      <c r="P24" s="200"/>
      <c r="Q24" s="200"/>
      <c r="R24" s="200"/>
      <c r="S24" s="200"/>
      <c r="T24" s="200"/>
      <c r="U24" s="200"/>
      <c r="V24" s="201"/>
      <c r="W24" s="199">
        <v>2024</v>
      </c>
      <c r="X24" s="200"/>
      <c r="Y24" s="200"/>
      <c r="Z24" s="200"/>
      <c r="AA24" s="200"/>
      <c r="AB24" s="200"/>
      <c r="AC24" s="200"/>
      <c r="AD24" s="200"/>
      <c r="AE24" s="200"/>
      <c r="AF24" s="200"/>
      <c r="AG24" s="200"/>
      <c r="AH24" s="201"/>
      <c r="AI24" s="199">
        <f>$K$24+2</f>
        <v>2025</v>
      </c>
      <c r="AJ24" s="200"/>
      <c r="AK24" s="200"/>
      <c r="AL24" s="200"/>
      <c r="AM24" s="200"/>
      <c r="AN24" s="200"/>
      <c r="AO24" s="200"/>
      <c r="AP24" s="200"/>
      <c r="AQ24" s="200"/>
      <c r="AR24" s="200"/>
      <c r="AS24" s="200"/>
      <c r="AT24" s="201"/>
      <c r="AU24" s="199">
        <f>$K$24+3</f>
        <v>2026</v>
      </c>
      <c r="AV24" s="200"/>
      <c r="AW24" s="200"/>
      <c r="AX24" s="200"/>
      <c r="AY24" s="200"/>
      <c r="AZ24" s="200"/>
      <c r="BA24" s="200"/>
      <c r="BB24" s="200"/>
      <c r="BC24" s="200"/>
      <c r="BD24" s="200"/>
      <c r="BE24" s="200"/>
      <c r="BF24" s="201"/>
    </row>
    <row r="25" spans="1:59" ht="18.600000000000001" thickBot="1">
      <c r="A25" s="30"/>
      <c r="B25" s="141" t="s">
        <v>127</v>
      </c>
      <c r="C25" s="142" t="s">
        <v>128</v>
      </c>
      <c r="D25" s="124" t="s">
        <v>129</v>
      </c>
      <c r="E25" s="143" t="s">
        <v>149</v>
      </c>
      <c r="F25" s="119" t="s">
        <v>150</v>
      </c>
      <c r="G25" s="119" t="s">
        <v>151</v>
      </c>
      <c r="H25" s="119" t="s">
        <v>133</v>
      </c>
      <c r="I25" s="119" t="s">
        <v>134</v>
      </c>
      <c r="J25" s="120" t="s">
        <v>135</v>
      </c>
      <c r="K25" s="126" t="s">
        <v>136</v>
      </c>
      <c r="L25" s="125" t="s">
        <v>137</v>
      </c>
      <c r="M25" s="125" t="s">
        <v>138</v>
      </c>
      <c r="N25" s="125" t="s">
        <v>139</v>
      </c>
      <c r="O25" s="125" t="s">
        <v>140</v>
      </c>
      <c r="P25" s="125" t="s">
        <v>141</v>
      </c>
      <c r="Q25" s="125" t="s">
        <v>142</v>
      </c>
      <c r="R25" s="125" t="s">
        <v>143</v>
      </c>
      <c r="S25" s="125" t="s">
        <v>144</v>
      </c>
      <c r="T25" s="125" t="s">
        <v>145</v>
      </c>
      <c r="U25" s="125" t="s">
        <v>146</v>
      </c>
      <c r="V25" s="125" t="s">
        <v>147</v>
      </c>
      <c r="W25" s="125" t="s">
        <v>136</v>
      </c>
      <c r="X25" s="125" t="s">
        <v>137</v>
      </c>
      <c r="Y25" s="125" t="s">
        <v>4</v>
      </c>
      <c r="Z25" s="125" t="s">
        <v>9</v>
      </c>
      <c r="AA25" s="125" t="s">
        <v>5</v>
      </c>
      <c r="AB25" s="125" t="s">
        <v>6</v>
      </c>
      <c r="AC25" s="125" t="s">
        <v>10</v>
      </c>
      <c r="AD25" s="125" t="s">
        <v>7</v>
      </c>
      <c r="AE25" s="125" t="s">
        <v>11</v>
      </c>
      <c r="AF25" s="125" t="s">
        <v>3</v>
      </c>
      <c r="AG25" s="125" t="s">
        <v>1</v>
      </c>
      <c r="AH25" s="125" t="s">
        <v>12</v>
      </c>
      <c r="AI25" s="125" t="s">
        <v>8</v>
      </c>
      <c r="AJ25" s="125" t="s">
        <v>137</v>
      </c>
      <c r="AK25" s="125" t="s">
        <v>4</v>
      </c>
      <c r="AL25" s="125" t="s">
        <v>9</v>
      </c>
      <c r="AM25" s="125" t="s">
        <v>5</v>
      </c>
      <c r="AN25" s="125" t="s">
        <v>6</v>
      </c>
      <c r="AO25" s="125" t="s">
        <v>10</v>
      </c>
      <c r="AP25" s="125" t="s">
        <v>7</v>
      </c>
      <c r="AQ25" s="125" t="s">
        <v>11</v>
      </c>
      <c r="AR25" s="125" t="s">
        <v>3</v>
      </c>
      <c r="AS25" s="125" t="s">
        <v>1</v>
      </c>
      <c r="AT25" s="125" t="s">
        <v>12</v>
      </c>
      <c r="AU25" s="125" t="s">
        <v>8</v>
      </c>
      <c r="AV25" s="125" t="s">
        <v>137</v>
      </c>
      <c r="AW25" s="125" t="s">
        <v>4</v>
      </c>
      <c r="AX25" s="125" t="s">
        <v>9</v>
      </c>
      <c r="AY25" s="125" t="s">
        <v>5</v>
      </c>
      <c r="AZ25" s="125" t="s">
        <v>6</v>
      </c>
      <c r="BA25" s="125" t="s">
        <v>10</v>
      </c>
      <c r="BB25" s="125" t="s">
        <v>7</v>
      </c>
      <c r="BC25" s="125" t="s">
        <v>11</v>
      </c>
      <c r="BD25" s="125" t="s">
        <v>3</v>
      </c>
      <c r="BE25" s="125" t="s">
        <v>1</v>
      </c>
      <c r="BF25" s="125" t="s">
        <v>12</v>
      </c>
    </row>
    <row r="26" spans="1:59" ht="13.5" customHeight="1">
      <c r="A26" s="30"/>
      <c r="B26" s="121"/>
      <c r="C26" s="122"/>
      <c r="D26" s="123">
        <f t="shared" ref="D26:D69" si="1">SUM(E26:J26)</f>
        <v>0</v>
      </c>
      <c r="E26" s="112"/>
      <c r="F26" s="108"/>
      <c r="G26" s="108"/>
      <c r="H26" s="108"/>
      <c r="I26" s="108"/>
      <c r="J26" s="113"/>
      <c r="K26" s="110"/>
      <c r="L26" s="106"/>
      <c r="M26" s="106"/>
      <c r="N26" s="106"/>
      <c r="O26" s="106"/>
      <c r="P26" s="106"/>
      <c r="Q26" s="106"/>
      <c r="R26" s="106"/>
      <c r="S26" s="106"/>
      <c r="T26" s="107"/>
      <c r="U26" s="107"/>
      <c r="V26" s="107"/>
      <c r="W26" s="106"/>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row>
    <row r="27" spans="1:59" ht="13.5" customHeight="1">
      <c r="A27" s="30"/>
      <c r="B27" s="101"/>
      <c r="C27" s="100"/>
      <c r="D27" s="109">
        <f t="shared" si="1"/>
        <v>0</v>
      </c>
      <c r="E27" s="114"/>
      <c r="F27" s="105"/>
      <c r="G27" s="105"/>
      <c r="H27" s="105"/>
      <c r="I27" s="105"/>
      <c r="J27" s="115"/>
      <c r="K27" s="110"/>
      <c r="L27" s="106"/>
      <c r="M27" s="106"/>
      <c r="N27" s="106"/>
      <c r="O27" s="106"/>
      <c r="P27" s="106"/>
      <c r="Q27" s="106"/>
      <c r="R27" s="106"/>
      <c r="S27" s="106"/>
      <c r="T27" s="107"/>
      <c r="U27" s="107"/>
      <c r="V27" s="107"/>
      <c r="W27" s="106"/>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row>
    <row r="28" spans="1:59" ht="13.5" customHeight="1">
      <c r="A28" s="30"/>
      <c r="B28" s="101"/>
      <c r="C28" s="100"/>
      <c r="D28" s="109">
        <f t="shared" si="1"/>
        <v>0</v>
      </c>
      <c r="E28" s="114"/>
      <c r="F28" s="105"/>
      <c r="G28" s="105"/>
      <c r="H28" s="105"/>
      <c r="I28" s="105"/>
      <c r="J28" s="115"/>
      <c r="K28" s="110"/>
      <c r="L28" s="106"/>
      <c r="M28" s="106"/>
      <c r="N28" s="106"/>
      <c r="O28" s="106"/>
      <c r="P28" s="106"/>
      <c r="Q28" s="106"/>
      <c r="R28" s="106"/>
      <c r="S28" s="106"/>
      <c r="T28" s="107"/>
      <c r="U28" s="107"/>
      <c r="V28" s="107"/>
      <c r="W28" s="106"/>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row>
    <row r="29" spans="1:59" ht="13.5" customHeight="1">
      <c r="A29" s="30"/>
      <c r="B29" s="101"/>
      <c r="C29" s="100"/>
      <c r="D29" s="109">
        <f t="shared" si="1"/>
        <v>0</v>
      </c>
      <c r="E29" s="114"/>
      <c r="F29" s="105"/>
      <c r="G29" s="105"/>
      <c r="H29" s="105"/>
      <c r="I29" s="105"/>
      <c r="J29" s="115"/>
      <c r="K29" s="110"/>
      <c r="L29" s="106"/>
      <c r="M29" s="106"/>
      <c r="N29" s="106"/>
      <c r="O29" s="106"/>
      <c r="P29" s="106"/>
      <c r="Q29" s="106"/>
      <c r="R29" s="106"/>
      <c r="S29" s="106"/>
      <c r="T29" s="107"/>
      <c r="U29" s="107"/>
      <c r="V29" s="107"/>
      <c r="W29" s="106"/>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row>
    <row r="30" spans="1:59" ht="13.5" customHeight="1">
      <c r="A30" s="30"/>
      <c r="B30" s="102"/>
      <c r="C30" s="100"/>
      <c r="D30" s="109">
        <f t="shared" si="1"/>
        <v>0</v>
      </c>
      <c r="E30" s="114"/>
      <c r="F30" s="105"/>
      <c r="G30" s="105"/>
      <c r="H30" s="105"/>
      <c r="I30" s="105"/>
      <c r="J30" s="115"/>
      <c r="K30" s="110"/>
      <c r="L30" s="106"/>
      <c r="M30" s="106"/>
      <c r="N30" s="106"/>
      <c r="O30" s="106"/>
      <c r="P30" s="106"/>
      <c r="Q30" s="106"/>
      <c r="R30" s="106"/>
      <c r="S30" s="106"/>
      <c r="T30" s="107"/>
      <c r="U30" s="107"/>
      <c r="V30" s="107"/>
      <c r="W30" s="106"/>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row>
    <row r="31" spans="1:59" ht="13.5" customHeight="1">
      <c r="A31" s="30"/>
      <c r="B31" s="103"/>
      <c r="C31" s="100"/>
      <c r="D31" s="109">
        <f t="shared" si="1"/>
        <v>0</v>
      </c>
      <c r="E31" s="114"/>
      <c r="F31" s="105"/>
      <c r="G31" s="105"/>
      <c r="H31" s="105"/>
      <c r="I31" s="105"/>
      <c r="J31" s="115"/>
      <c r="K31" s="110"/>
      <c r="L31" s="106"/>
      <c r="M31" s="106"/>
      <c r="N31" s="106"/>
      <c r="O31" s="106"/>
      <c r="P31" s="106"/>
      <c r="Q31" s="106"/>
      <c r="R31" s="106"/>
      <c r="S31" s="106"/>
      <c r="T31" s="106"/>
      <c r="U31" s="106"/>
      <c r="V31" s="106"/>
      <c r="W31" s="106"/>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row>
    <row r="32" spans="1:59" ht="13.5" customHeight="1">
      <c r="A32" s="30"/>
      <c r="B32" s="102"/>
      <c r="C32" s="100"/>
      <c r="D32" s="109">
        <f t="shared" si="1"/>
        <v>0</v>
      </c>
      <c r="E32" s="114"/>
      <c r="F32" s="105"/>
      <c r="G32" s="105"/>
      <c r="H32" s="105"/>
      <c r="I32" s="105"/>
      <c r="J32" s="115"/>
      <c r="K32" s="110"/>
      <c r="L32" s="106"/>
      <c r="M32" s="106"/>
      <c r="N32" s="106"/>
      <c r="O32" s="106"/>
      <c r="P32" s="106"/>
      <c r="Q32" s="106"/>
      <c r="R32" s="106"/>
      <c r="S32" s="106"/>
      <c r="T32" s="106"/>
      <c r="U32" s="106"/>
      <c r="V32" s="106"/>
      <c r="W32" s="106"/>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row>
    <row r="33" spans="1:58" ht="13.5" customHeight="1">
      <c r="A33" s="30"/>
      <c r="B33" s="99"/>
      <c r="C33" s="100"/>
      <c r="D33" s="109">
        <f t="shared" si="1"/>
        <v>0</v>
      </c>
      <c r="E33" s="114"/>
      <c r="F33" s="105"/>
      <c r="G33" s="105"/>
      <c r="H33" s="105"/>
      <c r="I33" s="105"/>
      <c r="J33" s="115"/>
      <c r="K33" s="110"/>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row>
    <row r="34" spans="1:58" ht="13.5" customHeight="1">
      <c r="A34" s="30"/>
      <c r="B34" s="101"/>
      <c r="C34" s="100"/>
      <c r="D34" s="109">
        <f t="shared" si="1"/>
        <v>0</v>
      </c>
      <c r="E34" s="114"/>
      <c r="F34" s="105"/>
      <c r="G34" s="105"/>
      <c r="H34" s="105"/>
      <c r="I34" s="105"/>
      <c r="J34" s="115"/>
      <c r="K34" s="110"/>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row>
    <row r="35" spans="1:58" ht="13.5" customHeight="1">
      <c r="A35" s="30"/>
      <c r="B35" s="104"/>
      <c r="C35" s="100"/>
      <c r="D35" s="109">
        <f t="shared" si="1"/>
        <v>0</v>
      </c>
      <c r="E35" s="114"/>
      <c r="F35" s="105"/>
      <c r="G35" s="105"/>
      <c r="H35" s="105"/>
      <c r="I35" s="105"/>
      <c r="J35" s="115"/>
      <c r="K35" s="110"/>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row>
    <row r="36" spans="1:58" ht="13.5" customHeight="1">
      <c r="A36" s="30"/>
      <c r="B36" s="104"/>
      <c r="C36" s="100"/>
      <c r="D36" s="109">
        <f t="shared" si="1"/>
        <v>0</v>
      </c>
      <c r="E36" s="114"/>
      <c r="F36" s="105"/>
      <c r="G36" s="105"/>
      <c r="H36" s="105"/>
      <c r="I36" s="105"/>
      <c r="J36" s="115"/>
      <c r="K36" s="110"/>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row>
    <row r="37" spans="1:58" ht="13.5" customHeight="1">
      <c r="A37" s="30"/>
      <c r="B37" s="104"/>
      <c r="C37" s="100"/>
      <c r="D37" s="109">
        <f t="shared" si="1"/>
        <v>0</v>
      </c>
      <c r="E37" s="114"/>
      <c r="F37" s="105"/>
      <c r="G37" s="105"/>
      <c r="H37" s="105"/>
      <c r="I37" s="105"/>
      <c r="J37" s="115"/>
      <c r="K37" s="110"/>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row>
    <row r="38" spans="1:58" ht="13.5" customHeight="1">
      <c r="A38" s="30"/>
      <c r="B38" s="101"/>
      <c r="C38" s="100"/>
      <c r="D38" s="109">
        <f t="shared" si="1"/>
        <v>0</v>
      </c>
      <c r="E38" s="114"/>
      <c r="F38" s="105"/>
      <c r="G38" s="105"/>
      <c r="H38" s="105"/>
      <c r="I38" s="105"/>
      <c r="J38" s="115"/>
      <c r="K38" s="110"/>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row>
    <row r="39" spans="1:58" ht="13.5" customHeight="1">
      <c r="A39" s="30"/>
      <c r="B39" s="104"/>
      <c r="C39" s="100"/>
      <c r="D39" s="109">
        <f t="shared" si="1"/>
        <v>0</v>
      </c>
      <c r="E39" s="114"/>
      <c r="F39" s="105"/>
      <c r="G39" s="105"/>
      <c r="H39" s="105"/>
      <c r="I39" s="105"/>
      <c r="J39" s="115"/>
      <c r="K39" s="110"/>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row>
    <row r="40" spans="1:58" ht="13.5" customHeight="1">
      <c r="A40" s="30"/>
      <c r="B40" s="104"/>
      <c r="C40" s="100"/>
      <c r="D40" s="109">
        <f t="shared" si="1"/>
        <v>0</v>
      </c>
      <c r="E40" s="114"/>
      <c r="F40" s="105"/>
      <c r="G40" s="105"/>
      <c r="H40" s="105"/>
      <c r="I40" s="105"/>
      <c r="J40" s="115"/>
      <c r="K40" s="110"/>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row>
    <row r="41" spans="1:58" ht="13.5" customHeight="1">
      <c r="A41" s="30"/>
      <c r="B41" s="101"/>
      <c r="C41" s="100"/>
      <c r="D41" s="109">
        <f t="shared" si="1"/>
        <v>0</v>
      </c>
      <c r="E41" s="114"/>
      <c r="F41" s="105"/>
      <c r="G41" s="105"/>
      <c r="H41" s="105"/>
      <c r="I41" s="105"/>
      <c r="J41" s="115"/>
      <c r="K41" s="110"/>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row>
    <row r="42" spans="1:58" ht="13.5" customHeight="1">
      <c r="A42" s="30"/>
      <c r="B42" s="104"/>
      <c r="C42" s="100"/>
      <c r="D42" s="109">
        <f t="shared" si="1"/>
        <v>0</v>
      </c>
      <c r="E42" s="114"/>
      <c r="F42" s="105"/>
      <c r="G42" s="105"/>
      <c r="H42" s="105"/>
      <c r="I42" s="105"/>
      <c r="J42" s="115"/>
      <c r="K42" s="110"/>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row>
    <row r="43" spans="1:58" ht="13.5" customHeight="1">
      <c r="A43" s="30"/>
      <c r="B43" s="104"/>
      <c r="C43" s="100"/>
      <c r="D43" s="109">
        <f t="shared" si="1"/>
        <v>0</v>
      </c>
      <c r="E43" s="114"/>
      <c r="F43" s="105"/>
      <c r="G43" s="105"/>
      <c r="H43" s="105"/>
      <c r="I43" s="105"/>
      <c r="J43" s="115"/>
      <c r="K43" s="110"/>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row>
    <row r="44" spans="1:58" ht="13.5" customHeight="1">
      <c r="A44" s="30"/>
      <c r="B44" s="104"/>
      <c r="C44" s="100"/>
      <c r="D44" s="109">
        <f t="shared" si="1"/>
        <v>0</v>
      </c>
      <c r="E44" s="114"/>
      <c r="F44" s="105"/>
      <c r="G44" s="105"/>
      <c r="H44" s="105"/>
      <c r="I44" s="105"/>
      <c r="J44" s="115"/>
      <c r="K44" s="110"/>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row>
    <row r="45" spans="1:58" ht="13.5" customHeight="1">
      <c r="A45" s="30"/>
      <c r="B45" s="104"/>
      <c r="C45" s="100"/>
      <c r="D45" s="109">
        <f t="shared" si="1"/>
        <v>0</v>
      </c>
      <c r="E45" s="114"/>
      <c r="F45" s="105"/>
      <c r="G45" s="105"/>
      <c r="H45" s="105"/>
      <c r="I45" s="105"/>
      <c r="J45" s="115"/>
      <c r="K45" s="110"/>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row>
    <row r="46" spans="1:58" ht="13.5" customHeight="1">
      <c r="A46" s="30"/>
      <c r="B46" s="104"/>
      <c r="C46" s="100"/>
      <c r="D46" s="109">
        <f t="shared" si="1"/>
        <v>0</v>
      </c>
      <c r="E46" s="114"/>
      <c r="F46" s="105"/>
      <c r="G46" s="105"/>
      <c r="H46" s="105"/>
      <c r="I46" s="105"/>
      <c r="J46" s="115"/>
      <c r="K46" s="110"/>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row>
    <row r="47" spans="1:58" ht="13.5" customHeight="1">
      <c r="A47" s="30"/>
      <c r="B47" s="101"/>
      <c r="C47" s="100"/>
      <c r="D47" s="109">
        <f t="shared" si="1"/>
        <v>0</v>
      </c>
      <c r="E47" s="114"/>
      <c r="F47" s="105"/>
      <c r="G47" s="105"/>
      <c r="H47" s="105"/>
      <c r="I47" s="105"/>
      <c r="J47" s="115"/>
      <c r="K47" s="110"/>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row>
    <row r="48" spans="1:58" ht="13.5" customHeight="1">
      <c r="A48" s="30"/>
      <c r="B48" s="104"/>
      <c r="C48" s="100"/>
      <c r="D48" s="109">
        <f t="shared" si="1"/>
        <v>0</v>
      </c>
      <c r="E48" s="114"/>
      <c r="F48" s="105"/>
      <c r="G48" s="105"/>
      <c r="H48" s="105"/>
      <c r="I48" s="105"/>
      <c r="J48" s="115"/>
      <c r="K48" s="110"/>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row>
    <row r="49" spans="1:58" ht="13.5" customHeight="1">
      <c r="A49" s="30"/>
      <c r="B49" s="104"/>
      <c r="C49" s="100"/>
      <c r="D49" s="109">
        <f t="shared" si="1"/>
        <v>0</v>
      </c>
      <c r="E49" s="114"/>
      <c r="F49" s="105"/>
      <c r="G49" s="105"/>
      <c r="H49" s="105"/>
      <c r="I49" s="105"/>
      <c r="J49" s="115"/>
      <c r="K49" s="110"/>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row>
    <row r="50" spans="1:58" ht="13.5" customHeight="1">
      <c r="A50" s="30"/>
      <c r="B50" s="104"/>
      <c r="C50" s="100"/>
      <c r="D50" s="109">
        <f t="shared" si="1"/>
        <v>0</v>
      </c>
      <c r="E50" s="114"/>
      <c r="F50" s="105"/>
      <c r="G50" s="105"/>
      <c r="H50" s="105"/>
      <c r="I50" s="105"/>
      <c r="J50" s="115"/>
      <c r="K50" s="110"/>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row>
    <row r="51" spans="1:58" ht="13.5" customHeight="1">
      <c r="A51" s="30"/>
      <c r="B51" s="104"/>
      <c r="C51" s="100"/>
      <c r="D51" s="109">
        <f t="shared" si="1"/>
        <v>0</v>
      </c>
      <c r="E51" s="114"/>
      <c r="F51" s="105"/>
      <c r="G51" s="105"/>
      <c r="H51" s="105"/>
      <c r="I51" s="105"/>
      <c r="J51" s="115"/>
      <c r="K51" s="11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row>
    <row r="52" spans="1:58" ht="13.5" customHeight="1">
      <c r="A52" s="30"/>
      <c r="B52" s="104"/>
      <c r="C52" s="100"/>
      <c r="D52" s="109">
        <f t="shared" si="1"/>
        <v>0</v>
      </c>
      <c r="E52" s="114"/>
      <c r="F52" s="105"/>
      <c r="G52" s="105"/>
      <c r="H52" s="105"/>
      <c r="I52" s="105"/>
      <c r="J52" s="115"/>
      <c r="K52" s="110"/>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row>
    <row r="53" spans="1:58" ht="13.5" customHeight="1">
      <c r="A53" s="30"/>
      <c r="B53" s="104"/>
      <c r="C53" s="100"/>
      <c r="D53" s="109">
        <f t="shared" si="1"/>
        <v>0</v>
      </c>
      <c r="E53" s="114"/>
      <c r="F53" s="105"/>
      <c r="G53" s="105"/>
      <c r="H53" s="105"/>
      <c r="I53" s="105"/>
      <c r="J53" s="115"/>
      <c r="K53" s="110"/>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row>
    <row r="54" spans="1:58" ht="13.5" customHeight="1">
      <c r="A54" s="30"/>
      <c r="B54" s="104"/>
      <c r="C54" s="100"/>
      <c r="D54" s="109">
        <f t="shared" si="1"/>
        <v>0</v>
      </c>
      <c r="E54" s="114"/>
      <c r="F54" s="105"/>
      <c r="G54" s="105"/>
      <c r="H54" s="105"/>
      <c r="I54" s="105"/>
      <c r="J54" s="115"/>
      <c r="K54" s="110"/>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row>
    <row r="55" spans="1:58" ht="13.5" customHeight="1">
      <c r="A55" s="30"/>
      <c r="B55" s="104"/>
      <c r="C55" s="100"/>
      <c r="D55" s="109">
        <f t="shared" si="1"/>
        <v>0</v>
      </c>
      <c r="E55" s="114"/>
      <c r="F55" s="105"/>
      <c r="G55" s="105"/>
      <c r="H55" s="105"/>
      <c r="I55" s="105"/>
      <c r="J55" s="115"/>
      <c r="K55" s="110"/>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row>
    <row r="56" spans="1:58" ht="13.5" customHeight="1">
      <c r="A56" s="30"/>
      <c r="B56" s="104"/>
      <c r="C56" s="100"/>
      <c r="D56" s="109">
        <f t="shared" si="1"/>
        <v>0</v>
      </c>
      <c r="E56" s="114"/>
      <c r="F56" s="105"/>
      <c r="G56" s="105"/>
      <c r="H56" s="105"/>
      <c r="I56" s="105"/>
      <c r="J56" s="115"/>
      <c r="K56" s="110"/>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row>
    <row r="57" spans="1:58" ht="13.5" customHeight="1">
      <c r="A57" s="30"/>
      <c r="B57" s="104"/>
      <c r="C57" s="100"/>
      <c r="D57" s="109">
        <f t="shared" si="1"/>
        <v>0</v>
      </c>
      <c r="E57" s="114"/>
      <c r="F57" s="105"/>
      <c r="G57" s="105"/>
      <c r="H57" s="105"/>
      <c r="I57" s="105"/>
      <c r="J57" s="115"/>
      <c r="K57" s="110"/>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row>
    <row r="58" spans="1:58" ht="13.5" customHeight="1">
      <c r="A58" s="30"/>
      <c r="B58" s="101"/>
      <c r="C58" s="100"/>
      <c r="D58" s="109">
        <f t="shared" si="1"/>
        <v>0</v>
      </c>
      <c r="E58" s="114"/>
      <c r="F58" s="105"/>
      <c r="G58" s="105"/>
      <c r="H58" s="105"/>
      <c r="I58" s="105"/>
      <c r="J58" s="115"/>
      <c r="K58" s="110"/>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row>
    <row r="59" spans="1:58" ht="13.5" customHeight="1">
      <c r="A59" s="30"/>
      <c r="B59" s="104"/>
      <c r="C59" s="100"/>
      <c r="D59" s="109">
        <f t="shared" si="1"/>
        <v>0</v>
      </c>
      <c r="E59" s="114"/>
      <c r="F59" s="105"/>
      <c r="G59" s="105"/>
      <c r="H59" s="105"/>
      <c r="I59" s="105"/>
      <c r="J59" s="115"/>
      <c r="K59" s="110"/>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row>
    <row r="60" spans="1:58" ht="13.5" customHeight="1">
      <c r="A60" s="30"/>
      <c r="B60" s="104"/>
      <c r="C60" s="100"/>
      <c r="D60" s="109">
        <f t="shared" si="1"/>
        <v>0</v>
      </c>
      <c r="E60" s="114"/>
      <c r="F60" s="105"/>
      <c r="G60" s="105"/>
      <c r="H60" s="105"/>
      <c r="I60" s="105"/>
      <c r="J60" s="115"/>
      <c r="K60" s="110"/>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row>
    <row r="61" spans="1:58" ht="13.5" customHeight="1">
      <c r="A61" s="30"/>
      <c r="B61" s="104"/>
      <c r="C61" s="100"/>
      <c r="D61" s="109">
        <f t="shared" si="1"/>
        <v>0</v>
      </c>
      <c r="E61" s="114"/>
      <c r="F61" s="105"/>
      <c r="G61" s="105"/>
      <c r="H61" s="105"/>
      <c r="I61" s="105"/>
      <c r="J61" s="115"/>
      <c r="K61" s="110"/>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row>
    <row r="62" spans="1:58" ht="13.5" customHeight="1">
      <c r="A62" s="30"/>
      <c r="B62" s="104"/>
      <c r="C62" s="100"/>
      <c r="D62" s="109">
        <f t="shared" si="1"/>
        <v>0</v>
      </c>
      <c r="E62" s="114"/>
      <c r="F62" s="105"/>
      <c r="G62" s="105"/>
      <c r="H62" s="105"/>
      <c r="I62" s="105"/>
      <c r="J62" s="115"/>
      <c r="K62" s="110"/>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row>
    <row r="63" spans="1:58" ht="13.5" customHeight="1">
      <c r="A63" s="30"/>
      <c r="B63" s="101"/>
      <c r="C63" s="100"/>
      <c r="D63" s="109">
        <f t="shared" si="1"/>
        <v>0</v>
      </c>
      <c r="E63" s="114"/>
      <c r="F63" s="105"/>
      <c r="G63" s="105"/>
      <c r="H63" s="105"/>
      <c r="I63" s="105"/>
      <c r="J63" s="115"/>
      <c r="K63" s="110"/>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row>
    <row r="64" spans="1:58" ht="13.5" customHeight="1">
      <c r="A64" s="30"/>
      <c r="B64" s="101"/>
      <c r="C64" s="100"/>
      <c r="D64" s="109">
        <f t="shared" si="1"/>
        <v>0</v>
      </c>
      <c r="E64" s="114"/>
      <c r="F64" s="105"/>
      <c r="G64" s="105"/>
      <c r="H64" s="105"/>
      <c r="I64" s="105"/>
      <c r="J64" s="115"/>
      <c r="K64" s="110"/>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row>
    <row r="65" spans="1:58" ht="13.5" customHeight="1">
      <c r="A65" s="30"/>
      <c r="B65" s="101"/>
      <c r="C65" s="100"/>
      <c r="D65" s="109">
        <f t="shared" si="1"/>
        <v>0</v>
      </c>
      <c r="E65" s="114"/>
      <c r="F65" s="105"/>
      <c r="G65" s="105"/>
      <c r="H65" s="105"/>
      <c r="I65" s="105"/>
      <c r="J65" s="115"/>
      <c r="K65" s="110"/>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row>
    <row r="66" spans="1:58" ht="13.5" customHeight="1">
      <c r="A66" s="30"/>
      <c r="B66" s="99"/>
      <c r="C66" s="100"/>
      <c r="D66" s="109">
        <f t="shared" si="1"/>
        <v>0</v>
      </c>
      <c r="E66" s="114"/>
      <c r="F66" s="105"/>
      <c r="G66" s="105"/>
      <c r="H66" s="105"/>
      <c r="I66" s="105"/>
      <c r="J66" s="115"/>
      <c r="K66" s="110"/>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row>
    <row r="67" spans="1:58" ht="13.5" customHeight="1">
      <c r="A67" s="30"/>
      <c r="B67" s="99"/>
      <c r="C67" s="100"/>
      <c r="D67" s="109">
        <f t="shared" si="1"/>
        <v>0</v>
      </c>
      <c r="E67" s="114"/>
      <c r="F67" s="105"/>
      <c r="G67" s="105"/>
      <c r="H67" s="105"/>
      <c r="I67" s="105"/>
      <c r="J67" s="115"/>
      <c r="K67" s="111"/>
      <c r="L67" s="107"/>
      <c r="M67" s="107"/>
      <c r="N67" s="107"/>
      <c r="O67" s="107"/>
      <c r="P67" s="107"/>
      <c r="Q67" s="107"/>
      <c r="R67" s="107"/>
      <c r="S67" s="107"/>
      <c r="T67" s="107"/>
      <c r="U67" s="107"/>
      <c r="V67" s="107"/>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row>
    <row r="68" spans="1:58" ht="13.5" customHeight="1">
      <c r="A68" s="30"/>
      <c r="B68" s="99"/>
      <c r="C68" s="100"/>
      <c r="D68" s="109">
        <f t="shared" si="1"/>
        <v>0</v>
      </c>
      <c r="E68" s="114"/>
      <c r="F68" s="105"/>
      <c r="G68" s="105"/>
      <c r="H68" s="105"/>
      <c r="I68" s="105"/>
      <c r="J68" s="115"/>
      <c r="K68" s="111"/>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row>
    <row r="69" spans="1:58" ht="13.5" customHeight="1" thickBot="1">
      <c r="A69" s="30"/>
      <c r="B69" s="33"/>
      <c r="C69" s="64">
        <f>SUM(D69:D69)</f>
        <v>0</v>
      </c>
      <c r="D69" s="109">
        <f t="shared" si="1"/>
        <v>0</v>
      </c>
      <c r="E69" s="116">
        <f t="shared" ref="E69:J69" si="2">SUM(E26:E68)</f>
        <v>0</v>
      </c>
      <c r="F69" s="117">
        <f t="shared" si="2"/>
        <v>0</v>
      </c>
      <c r="G69" s="117">
        <f t="shared" si="2"/>
        <v>0</v>
      </c>
      <c r="H69" s="117">
        <f t="shared" si="2"/>
        <v>0</v>
      </c>
      <c r="I69" s="117">
        <f t="shared" si="2"/>
        <v>0</v>
      </c>
      <c r="J69" s="118">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18</v>
      </c>
    </row>
    <row r="2" spans="1:4" ht="9.6" customHeight="1">
      <c r="A2" s="11"/>
    </row>
    <row r="3" spans="1:4" ht="18">
      <c r="A3" s="11" t="str">
        <f>'Profielen (minimale eisen)'!A2</f>
        <v>LOT 3 :</v>
      </c>
      <c r="B3" s="11" t="str">
        <f>'Profielen (minimale eisen)'!B2</f>
        <v>G3-Ondersteuning van de strategie</v>
      </c>
    </row>
    <row r="4" spans="1:4" ht="9" customHeight="1" thickBot="1">
      <c r="A4" s="11"/>
      <c r="B4" s="11"/>
    </row>
    <row r="5" spans="1:4" ht="15" thickBot="1">
      <c r="A5" s="10" t="s">
        <v>86</v>
      </c>
      <c r="C5" s="170">
        <f>'Crit. 2.A. Planning &amp; Capacity'!C5</f>
        <v>0</v>
      </c>
      <c r="D5" s="171"/>
    </row>
    <row r="6" spans="1:4" ht="9" customHeight="1"/>
    <row r="7" spans="1:4" ht="15.6">
      <c r="A7" s="57" t="s">
        <v>152</v>
      </c>
      <c r="B7" s="58"/>
      <c r="C7" s="58"/>
      <c r="D7" s="58"/>
    </row>
    <row r="8" spans="1:4" ht="9" customHeight="1"/>
    <row r="9" spans="1:4" ht="15.6">
      <c r="A9" s="55" t="s">
        <v>48</v>
      </c>
    </row>
    <row r="10" spans="1:4" ht="15.6">
      <c r="A10" s="60" t="s">
        <v>153</v>
      </c>
    </row>
    <row r="11" spans="1:4">
      <c r="A11" s="127" t="s">
        <v>154</v>
      </c>
    </row>
    <row r="12" spans="1:4">
      <c r="A12" s="127" t="s">
        <v>155</v>
      </c>
    </row>
    <row r="13" spans="1:4" ht="15.6">
      <c r="A13" s="61" t="s">
        <v>156</v>
      </c>
      <c r="B13" s="62"/>
      <c r="C13" s="62"/>
      <c r="D13" s="62"/>
    </row>
    <row r="14" spans="1:4">
      <c r="A14" s="198" t="s">
        <v>157</v>
      </c>
      <c r="B14" s="198"/>
      <c r="C14" s="198"/>
      <c r="D14" s="198"/>
    </row>
    <row r="15" spans="1:4">
      <c r="A15" s="38" t="s">
        <v>158</v>
      </c>
    </row>
    <row r="16" spans="1:4">
      <c r="A16" s="38" t="s">
        <v>159</v>
      </c>
    </row>
    <row r="17" spans="1:4">
      <c r="A17" s="38" t="s">
        <v>160</v>
      </c>
    </row>
    <row r="18" spans="1:4">
      <c r="B18" s="86"/>
      <c r="C18" s="86"/>
      <c r="D18" s="86"/>
    </row>
    <row r="19" spans="1:4">
      <c r="A19" s="86" t="s">
        <v>161</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18</v>
      </c>
    </row>
    <row r="2" spans="1:4" ht="9.6" customHeight="1">
      <c r="A2" s="11"/>
    </row>
    <row r="3" spans="1:4" ht="18">
      <c r="A3" s="11" t="str">
        <f>'Profielen (minimale eisen)'!A2</f>
        <v>LOT 3 :</v>
      </c>
      <c r="B3" s="11" t="str">
        <f>'Profielen (minimale eisen)'!B2</f>
        <v>G3-Ondersteuning van de strategie</v>
      </c>
    </row>
    <row r="4" spans="1:4" ht="9" customHeight="1" thickBot="1">
      <c r="A4" s="11"/>
      <c r="B4" s="11"/>
    </row>
    <row r="5" spans="1:4" ht="15" thickBot="1">
      <c r="A5" s="10" t="s">
        <v>86</v>
      </c>
      <c r="C5" s="170">
        <f>'Crit. 2.A. Planning &amp; Capacity'!C5</f>
        <v>0</v>
      </c>
      <c r="D5" s="171"/>
    </row>
    <row r="6" spans="1:4" ht="9" customHeight="1"/>
    <row r="7" spans="1:4" ht="15.6">
      <c r="A7" s="57" t="s">
        <v>162</v>
      </c>
      <c r="B7" s="58"/>
      <c r="C7" s="58"/>
      <c r="D7" s="58"/>
    </row>
    <row r="8" spans="1:4" ht="9" customHeight="1"/>
    <row r="9" spans="1:4" ht="15.6">
      <c r="A9" s="55" t="s">
        <v>48</v>
      </c>
    </row>
    <row r="10" spans="1:4" ht="15.6">
      <c r="A10" s="60" t="s">
        <v>153</v>
      </c>
    </row>
    <row r="11" spans="1:4">
      <c r="A11" s="127" t="s">
        <v>154</v>
      </c>
    </row>
    <row r="12" spans="1:4">
      <c r="A12" s="127" t="s">
        <v>155</v>
      </c>
    </row>
    <row r="13" spans="1:4" ht="15.6">
      <c r="A13" s="61" t="s">
        <v>163</v>
      </c>
      <c r="B13" s="62"/>
      <c r="C13" s="62"/>
      <c r="D13" s="62"/>
    </row>
    <row r="14" spans="1:4">
      <c r="A14" s="198" t="s">
        <v>164</v>
      </c>
      <c r="B14" s="198"/>
      <c r="C14" s="198"/>
      <c r="D14" s="198"/>
    </row>
    <row r="15" spans="1:4">
      <c r="A15" s="38"/>
    </row>
    <row r="16" spans="1:4">
      <c r="A16" s="86" t="s">
        <v>161</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4ED0E4-207C-4562-BA8E-C4907936A47A}">
  <ds:schemaRefs>
    <ds:schemaRef ds:uri="http://purl.org/dc/elements/1.1/"/>
    <ds:schemaRef ds:uri="5adddd6a-6079-4cd4-852e-629de52041d0"/>
    <ds:schemaRef ds:uri="bd08d2d9-9168-4949-99ce-134a57f4f85d"/>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F9C1887-79B0-4E21-9038-5546B15BA3E1}"/>
</file>

<file path=customXml/itemProps3.xml><?xml version="1.0" encoding="utf-8"?>
<ds:datastoreItem xmlns:ds="http://schemas.openxmlformats.org/officeDocument/2006/customXml" ds:itemID="{A4B79EAE-0599-45B3-9E2F-531023FA1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lpstr>Criterium 2.B. Vragenlijst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2022-09-05T07:45:39Z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